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1760" activeTab="2"/>
  </bookViews>
  <sheets>
    <sheet name="RSC_I" sheetId="1" r:id="rId1"/>
    <sheet name="RSC_II" sheetId="2" r:id="rId2"/>
    <sheet name="RSC_III" sheetId="3" r:id="rId3"/>
  </sheets>
  <definedNames>
    <definedName name="_xlnm.Print_Area" localSheetId="0">'RSC_I'!$A$1:$I$75</definedName>
  </definedNames>
  <calcPr fullCalcOnLoad="1"/>
</workbook>
</file>

<file path=xl/sharedStrings.xml><?xml version="1.0" encoding="utf-8"?>
<sst xmlns="http://schemas.openxmlformats.org/spreadsheetml/2006/main" count="432" uniqueCount="271">
  <si>
    <t>Reconhecimento de Saberes e Competências - RSC II</t>
  </si>
  <si>
    <t>Fator de pontuação</t>
  </si>
  <si>
    <t>Unidade</t>
  </si>
  <si>
    <t>Quantidade de unidades comprovadas</t>
  </si>
  <si>
    <t>Pontuação obtida</t>
  </si>
  <si>
    <t>1.1</t>
  </si>
  <si>
    <t>Orientação de TCC de cursos técnicos ou coorientação de TCC de cursos de graduação</t>
  </si>
  <si>
    <t>orientação concluída</t>
  </si>
  <si>
    <t>I - Orientação do corpo discente em atividades de Ensino, extensão, pesquisa e/ou inovação</t>
  </si>
  <si>
    <t>mês</t>
  </si>
  <si>
    <t>1.2</t>
  </si>
  <si>
    <t>1.3</t>
  </si>
  <si>
    <t>1.4</t>
  </si>
  <si>
    <t>1.5</t>
  </si>
  <si>
    <t>Orientação ou supervisão de estágios curriculares, obrigatório ou não, com ou sem bolsa</t>
  </si>
  <si>
    <t>Orientação de TCC de cursos de graduação ou coorientação de TCC ou Monografia de especialização</t>
  </si>
  <si>
    <t>Orientação de TCC ou Monografia de especialização ou coorientação de Dissertação de Mestrado</t>
  </si>
  <si>
    <t>Orientação de estudantes em atividades de ensino, pesquisa e extensão (incluindo competições acadêmicas, reforço etc.)</t>
  </si>
  <si>
    <t>II - Participação no desenvolvimento de protótipos, depósitos e/ou registros de propriedade intelectual</t>
  </si>
  <si>
    <t>2.1</t>
  </si>
  <si>
    <t>2.2</t>
  </si>
  <si>
    <t>Propriedade intelectual (patente, registro)</t>
  </si>
  <si>
    <t>Produto ou processo não patenteado, protótipo, software não registrado e similares</t>
  </si>
  <si>
    <t>patente ou registro</t>
  </si>
  <si>
    <t>desenvolvimento concluído</t>
  </si>
  <si>
    <t>TOTAL NO ITEM I</t>
  </si>
  <si>
    <t>TOTAL NO ITEM II</t>
  </si>
  <si>
    <t>3.1</t>
  </si>
  <si>
    <t>Grupo ou oficina</t>
  </si>
  <si>
    <t>3.2</t>
  </si>
  <si>
    <t>Participação em núcleo de inovação tecnológica ou atividades correlatas</t>
  </si>
  <si>
    <t>TOTAL NO ITEM III</t>
  </si>
  <si>
    <t>IV - Participação no desenvolvimento de projetos, de interesse institucional, de ensino, pesquisa, extensão e/ou inovação</t>
  </si>
  <si>
    <t>4.1</t>
  </si>
  <si>
    <t>4.2</t>
  </si>
  <si>
    <t>4.3</t>
  </si>
  <si>
    <t>4.4</t>
  </si>
  <si>
    <t>4.5</t>
  </si>
  <si>
    <t>4.6</t>
  </si>
  <si>
    <t>4.7</t>
  </si>
  <si>
    <t>Coordenação de projetos de pesquisa, inovação tecnológica e extensão na própria instituição</t>
  </si>
  <si>
    <t>projeto</t>
  </si>
  <si>
    <t>Participação como executor de projeto de pesquisa, inovação tecnológica e extensão na própria instituição</t>
  </si>
  <si>
    <t>Participação em projetos de pesquisa, inovação tecnológica e extensão na própria instituição</t>
  </si>
  <si>
    <t>Orientação e supervisão ao corpo docente e/ou discente nos aspectos pedagógicos, de saúde e de assistência social</t>
  </si>
  <si>
    <t>Atuação nos processos de ensino, pesquisa e extensão e nas atividades inerentes ao exercício de direção, assessoramento, chefia, coordenação e assistência na própria instituição, nos diversos níveis e modalidades de educação</t>
  </si>
  <si>
    <t>Organização e execução de visitas técnicas ou aulas de campo (autorizadas institucionalmente), como docente responsável.</t>
  </si>
  <si>
    <t>Evento</t>
  </si>
  <si>
    <t>TOTAL NO ITEM IV</t>
  </si>
  <si>
    <t>5.1</t>
  </si>
  <si>
    <t>5.2</t>
  </si>
  <si>
    <t>5.3</t>
  </si>
  <si>
    <t>Coordenação de Projetos Integradores</t>
  </si>
  <si>
    <t>Participação em Projetos Integradores</t>
  </si>
  <si>
    <t>Conferencista/palestrante</t>
  </si>
  <si>
    <t>Projeto</t>
  </si>
  <si>
    <t>V - Participação no desenvolvimento de projetos e/ou práticas pedagógicas de reconhecida relevância</t>
  </si>
  <si>
    <t>TOTAL NO ITEM V</t>
  </si>
  <si>
    <t>VI - Participação na organização de eventos científicos, tecnológicos, esportivos, sociais e/ou culturais</t>
  </si>
  <si>
    <t>6.1</t>
  </si>
  <si>
    <t>6.2</t>
  </si>
  <si>
    <t>Participação na organização de eventos</t>
  </si>
  <si>
    <t>Participação na organização de palestra/conferência</t>
  </si>
  <si>
    <t>TOTAL NO ITEM VI</t>
  </si>
  <si>
    <t>VII - Outras pós-graduações lato sensu, na área de interesse, além daquela que o habilita e define o nível de RSC pretendido, no âmbito do plano de qualificação profissional</t>
  </si>
  <si>
    <t>7.1</t>
  </si>
  <si>
    <t>TOTAL NO ITEM VII</t>
  </si>
  <si>
    <t>Curso de especialização</t>
  </si>
  <si>
    <t>curso</t>
  </si>
  <si>
    <t>Qtd (x)</t>
  </si>
  <si>
    <t>Reconhecimento de Saberes e Competências - RSC I</t>
  </si>
  <si>
    <t>I - Experiência na área de formação e/ou atuação do docente, anterior ao ingresso na Instituição, contemplando o impacto de suas ações nas demais diretrizes dispostas para todos os níveis do RSC</t>
  </si>
  <si>
    <t>Gestão Escolar (Direção, Assistente de Direção, Gerente)</t>
  </si>
  <si>
    <t>1.6</t>
  </si>
  <si>
    <t>Gestão Escolar (Supervisão, Coordenação, Orientação Educacional)</t>
  </si>
  <si>
    <t>Gestão Iniciativa Privada na Área de Atuação (Presidência, Superintendência, Direção, Gerência, Chefia, Supervisão e coordenação em Empresas ou Entidades)</t>
  </si>
  <si>
    <t>Experiência na área de atuação ou formação em nível técnico, administrativo, operacional, comercial ou profissional liberal.</t>
  </si>
  <si>
    <t>Participação em Colegiados ou Conselhos de Empresas, Entidades ou Instituições de ensino ou em gestão de contratos como titular ou suplente.</t>
  </si>
  <si>
    <t>1.7</t>
  </si>
  <si>
    <t>1.8</t>
  </si>
  <si>
    <t>1.9</t>
  </si>
  <si>
    <t>1.10</t>
  </si>
  <si>
    <t>1.18</t>
  </si>
  <si>
    <t>1.11</t>
  </si>
  <si>
    <t>1.12</t>
  </si>
  <si>
    <t>1.13</t>
  </si>
  <si>
    <t>1.14</t>
  </si>
  <si>
    <t>1.15</t>
  </si>
  <si>
    <t>1.16</t>
  </si>
  <si>
    <t>1.17</t>
  </si>
  <si>
    <t>Atividade em Organizações Sociais e Assistenciais reconhecidas como de utilidade pública ou organização da sociedade civil de interesse público.</t>
  </si>
  <si>
    <t>Atividades na função de Instrutor em capacitação ou treinamento em empresas, instituições de ensino ou entidades.</t>
  </si>
  <si>
    <t>Atuação como conferencista ou palestrante.</t>
  </si>
  <si>
    <t>evento</t>
  </si>
  <si>
    <t>Participação em conferência, palestra, seminário, simpósio, colóquio, congresso ou similares.</t>
  </si>
  <si>
    <t>Avaliação de projetos, protótipos e invenções.</t>
  </si>
  <si>
    <t>Participação em comissões e representações institucionais, sindicais e profissionais.</t>
  </si>
  <si>
    <t>Produção de material didático e/ou implantação de ambientes de aprendizagem, nas atividades de ensino, pesquisa, extensão e/ou inovação, artigo completo publicado em periódico científico ou apresentação artística em mostras ou similares, na área/subárea do curso.</t>
  </si>
  <si>
    <t>Revisão técnica, tradução ou organização de material didático, paradidático em atividades de ensino, pesquisa e extensão e/ou inovação.</t>
  </si>
  <si>
    <t>Participação no desenvolvimento de protótipos, depósitos e/ou registros de propriedade intelectual.</t>
  </si>
  <si>
    <t>Prêmios por atividades científicas, artísticas, esportivas e culturais.</t>
  </si>
  <si>
    <t>Organização de eventos científicos, tecnológicos, esportivos, sociais, filantrópicos ou culturais.</t>
  </si>
  <si>
    <t>material</t>
  </si>
  <si>
    <t>atividade concluída</t>
  </si>
  <si>
    <t>prêmio</t>
  </si>
  <si>
    <t>II - Cursos de capacitação e/ou graduação na área de interesse institucional</t>
  </si>
  <si>
    <t>Participação em conferência, palestra, seminário, simpósio, colóquio, workshop, congresso ou similares com carga horária maior ou igual a 40 horas e inferior a 180 horas.</t>
  </si>
  <si>
    <t>2.3</t>
  </si>
  <si>
    <t>curso concluído</t>
  </si>
  <si>
    <t>Cursos de aperfeiçoamento com no mínimo 180 horas.</t>
  </si>
  <si>
    <t>3.3</t>
  </si>
  <si>
    <t>3.4</t>
  </si>
  <si>
    <t>3.5</t>
  </si>
  <si>
    <t>3.6</t>
  </si>
  <si>
    <t>Exercício de Magistério (Educação Infantil, Básico e Superior)</t>
  </si>
  <si>
    <t>Programas e/ou cursos de formação inicial e continuada, qualificação e/ou capacitação.</t>
  </si>
  <si>
    <t>Proeja FIC ou Médio Integrado</t>
  </si>
  <si>
    <t>Técnico</t>
  </si>
  <si>
    <t>Superior (Bacharelado, Licenciatura e Tecnológico)</t>
  </si>
  <si>
    <t>Pós Graduação lato sensu</t>
  </si>
  <si>
    <t>Pós Graduação Stricto Sensu (Mestrado)</t>
  </si>
  <si>
    <t>IV - Atuação em comissões e representações institucionais, de classes e profissionais, contemplando o impacto de suas ações nas demais diretrizes dispostas para todos os níveis do RSC</t>
  </si>
  <si>
    <t>4.8</t>
  </si>
  <si>
    <t>processo</t>
  </si>
  <si>
    <t>trabalho</t>
  </si>
  <si>
    <t>Comissão ou Grupo de Trabalho de caráter pedagógico e Núcleos Docentes Estruturantes (NDE)</t>
  </si>
  <si>
    <t>Trabalho Desenvolvido no âmbito do MEC</t>
  </si>
  <si>
    <t>Participação, como membro dos órgãos deliberativos ou de comissões permanentes do instituto, bem como, em comissões instituídas pelo Ministério da Educação</t>
  </si>
  <si>
    <t>Participação em comissões, grupos de trabalho, ministrante oficina, estabelecidos institucionalmente</t>
  </si>
  <si>
    <t>Participação como TITULAR em conselhos de classe e profissionais</t>
  </si>
  <si>
    <t>Participação como SUPLENTE em conselhos de classe e profissionais</t>
  </si>
  <si>
    <t>Membro da gestão sindical (presidente, diretor e conselheiro)</t>
  </si>
  <si>
    <t>Produção de livros didáticos e paradidáticos</t>
  </si>
  <si>
    <t>Produção de apostilas, manuais técnicos, apresentações, roteiros técnicos, culturais e esportivos e outros instrumentos didáticos.</t>
  </si>
  <si>
    <t>Projeto de implantação de ambientes de ensino/aprendizagem, laboratórios, oficinas, estúdios, alas ou áreas para práticas esportivas.</t>
  </si>
  <si>
    <r>
      <t xml:space="preserve">Participação como </t>
    </r>
    <r>
      <rPr>
        <b/>
        <sz val="12"/>
        <rFont val="Verdana"/>
        <family val="2"/>
      </rPr>
      <t>TITULAR</t>
    </r>
    <r>
      <rPr>
        <sz val="12"/>
        <rFont val="Verdana"/>
        <family val="2"/>
      </rPr>
      <t xml:space="preserve"> em Atividades Regulares previstas em Lei, Estatuto ou Regimento (conselhos, colegiados ou comissões de Ética, </t>
    </r>
    <r>
      <rPr>
        <b/>
        <sz val="12"/>
        <rFont val="Verdana"/>
        <family val="2"/>
      </rPr>
      <t>CPPD,</t>
    </r>
    <r>
      <rPr>
        <sz val="12"/>
        <rFont val="Verdana"/>
        <family val="2"/>
      </rPr>
      <t xml:space="preserve"> CPA, ou outras de interesse da instituição)</t>
    </r>
  </si>
  <si>
    <t>6.3</t>
  </si>
  <si>
    <t>6.4</t>
  </si>
  <si>
    <t>Cargo de Direção 1</t>
  </si>
  <si>
    <t>Cargo de Direção 2</t>
  </si>
  <si>
    <t>Cargo de Direção 3</t>
  </si>
  <si>
    <t>Cargo de Direção 4</t>
  </si>
  <si>
    <t>6.5</t>
  </si>
  <si>
    <t>Função Gratificada ou não gratificada de Coordenação de Área, Curso ou de atividades administrativas nomeadas pelo  Reitor ou Diretor de Campus</t>
  </si>
  <si>
    <t>Reconhecimento de Saberes e Competências - RSC III</t>
  </si>
  <si>
    <t>I - Desenvolvimento, produção e transferência de tecnologias</t>
  </si>
  <si>
    <t>Contratos de transferência de tecnologia e licenciamento</t>
  </si>
  <si>
    <t>Contrato ou licenciamento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</si>
  <si>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</si>
  <si>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</si>
  <si>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</si>
  <si>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</si>
  <si>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</si>
  <si>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</si>
  <si>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</si>
  <si>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</si>
  <si>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</si>
  <si>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</si>
  <si>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</si>
  <si>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</si>
  <si>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</si>
  <si>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</si>
  <si>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</si>
  <si>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</si>
  <si>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</si>
  <si>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</si>
  <si>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</si>
  <si>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</si>
  <si>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</si>
  <si>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</si>
  <si>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</si>
  <si>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Participação em Comissão de Processo Administrativo Disciplinar, Sindicância, Ético ou de Concursos Públicos.</t>
  </si>
  <si>
    <t>Coordenação de elaboração de Projetos Pedagógicos de novos Cursos</t>
  </si>
  <si>
    <t>Participação em comissão de elaboração de PPC de curso de Pós-graduação</t>
  </si>
  <si>
    <t>Participação em comissão de elaboração de PPC de curso de Graduação</t>
  </si>
  <si>
    <t xml:space="preserve">Participação em comissão de elaboração de PPC de curso Técnico </t>
  </si>
  <si>
    <t>Participação em comissão de elaboração de PPC de curso FIC</t>
  </si>
  <si>
    <t>Participação em comissão de reformulação de PPC de curso de Pós-graduação</t>
  </si>
  <si>
    <t>Participação em comissão de reformulação de PPC de curso de Graduação</t>
  </si>
  <si>
    <t>Participação em comissão de reformulação de PPC de curso Técnico</t>
  </si>
  <si>
    <t>Participação em comissão de reformulação de PPC de curso FIC</t>
  </si>
  <si>
    <t>Orientação e supervisão ao corpo docente e/ou discente nos aspectos pedagógicos, de saúde e de assistência social.</t>
  </si>
  <si>
    <t>II - Desenvolvimento de pesquisas e aplicação de métodos e tecnologias educacionais que proporcionem a interdisciplinaridade e a integração de conteúdos acadêmicos na educação profissional e tecnológica ou na educação básica</t>
  </si>
  <si>
    <t>PPC</t>
  </si>
  <si>
    <t>Participação, como membro dos órgãos deliberativos ou de comissões permanentes do Instituto, bem como em comissões instituídas pelo Ministério de Educação.</t>
  </si>
  <si>
    <t>Atuação nos processos de ensino, pesquisa e extensão e nas atividades inerentes ao exercício de direção, assessoramento, chefia, coordenação e assistência na própria instituição, nos diversos níveis e modalidades de educação.</t>
  </si>
  <si>
    <t>III - Desenvolvimento de pesquisas e atividades de extensão que proporcionem a articulação institucional com os arranjos sociais, culturais e produtivos</t>
  </si>
  <si>
    <t>Captação de recursos em projetos de pesquisa, inovação tecnológica e extensão na própria instituição.</t>
  </si>
  <si>
    <t>Coordenação de programas, projetos e cursos de extensão</t>
  </si>
  <si>
    <t>Coordenação de núcleo de inovação tecnológica</t>
  </si>
  <si>
    <t>IV - Atuação em projetos e/ou atividades em parceria com outras instituições</t>
  </si>
  <si>
    <t>Captação de recursos em projetos de pesquisa, inovação tecnológica e extensão em parceria com outras instituições.</t>
  </si>
  <si>
    <t>Coordenação de projetos de pesquisa e inovação tecnológica em parceria com outras instituições.</t>
  </si>
  <si>
    <t>Coordenação ou participação em equipe visando a implantação de unidades de ensino.</t>
  </si>
  <si>
    <t>Participação em projetos de pesquisa e inovação tecnológica em parceria com outras instituições.</t>
  </si>
  <si>
    <t>Liderança de grupo de pesquisa.</t>
  </si>
  <si>
    <t>Trabalhos técnicos, convênios e consultorias.</t>
  </si>
  <si>
    <t>Consultorias a órgãos nacionais especializados de gestão científica, tecnológica ou cultural ou consultorias técnicas prestadas e órgãos públicos e privados.</t>
  </si>
  <si>
    <t>consultoria realizada</t>
  </si>
  <si>
    <t>Consultorias a órgãos internacionais especializados de gestão científica, tecnológica ou cultural ou consultorias técnicas prestadas e órgãos públicos e privados.</t>
  </si>
  <si>
    <t>Curso Stricto Sensu</t>
  </si>
  <si>
    <t>Publicação de livro especializado.</t>
  </si>
  <si>
    <t>Publicação de capítulo de livro especializado.</t>
  </si>
  <si>
    <t>Tradutor de livro especializado.</t>
  </si>
  <si>
    <t>Revisor técnico de livro especializado.</t>
  </si>
  <si>
    <t>Publicação de artigo em revista indexada.</t>
  </si>
  <si>
    <t>Publicação de artigo em revista não indexada.</t>
  </si>
  <si>
    <t>Apresentação ou publicação de trabalho de ensino, pesquisa ou extensão em evento internacional</t>
  </si>
  <si>
    <t>Apresentação ou publicação de trabalho de ensino, pesquisa ou extensão em evento nacional ou regional.</t>
  </si>
  <si>
    <t>Contemplado com programa em edital de ensino, pesquisa ou extensão de agências de fomento.</t>
  </si>
  <si>
    <t>Contemplado com projeto em edital de ensino, pesquisa ou extensão de agências de fomento.</t>
  </si>
  <si>
    <t>Coordenação e/ou participação em ações de extensão (visitas, eventos externos, parcerias, ações sociais ou outros similares).</t>
  </si>
  <si>
    <t>Participação como membro de projeto de extensão</t>
  </si>
  <si>
    <t>Ministrante de unidade curricular, disciplina de curso de extensão e/ou palestras e /ou minicursos</t>
  </si>
  <si>
    <t>livro</t>
  </si>
  <si>
    <t>artigo</t>
  </si>
  <si>
    <t>relatório</t>
  </si>
  <si>
    <t>edital</t>
  </si>
  <si>
    <t>participação</t>
  </si>
  <si>
    <t>Disciplina/palestra</t>
  </si>
  <si>
    <t>TOTAL (RSC I + II + III)</t>
  </si>
  <si>
    <t>V - Atuação em atividades de assistência técnica nacional e/ou internacional</t>
  </si>
  <si>
    <t>VI - Outras pós-graduações stricto sensu, na área de interesse, além daquela que o habilita e define o nível de RSC pretendido, no âmbito do plano de qualificação institucional</t>
  </si>
  <si>
    <t>VII - Produção acadêmica e/ou tecnológica, nas atividades de ensino, pesquisa, extensão e/ou inovação</t>
  </si>
  <si>
    <t>TOTAL RSC III</t>
  </si>
  <si>
    <t>III - Atuação nos diversos níveis e modalidades de educação</t>
  </si>
  <si>
    <t>V - Produção de material didático e/ou implantação de ambientes de aprendizagem, nas atividades de ensino, pesquisa, extensão e/ou inovação</t>
  </si>
  <si>
    <t>Projeto aprovado</t>
  </si>
  <si>
    <t>VI - Atuação na gestão acadêmica e institucional, contemplando o impacto de suas ações individuais nas demais diretrizes dispostas para todos os níveis da RSC</t>
  </si>
  <si>
    <t>VII - Participação em processos seletivos, em bancas de avaliação acadêmica e/ou de concursos</t>
  </si>
  <si>
    <t>Elaboração de provas</t>
  </si>
  <si>
    <t>Concurso/processo seletivo</t>
  </si>
  <si>
    <t>Revisão de provas</t>
  </si>
  <si>
    <t>Correção de provas</t>
  </si>
  <si>
    <t>Banca de Concurso Público e/ou seleção de professor</t>
  </si>
  <si>
    <t>Bancas para aprovações em programa ofertado pelo IFAL (PRONATEC, Mulheres Mil e equivalentes)</t>
  </si>
  <si>
    <t>TCC de Cursos Técnicos e de Graduação</t>
  </si>
  <si>
    <t>TCC ou Monografia de Curso de Especialização</t>
  </si>
  <si>
    <t>prova</t>
  </si>
  <si>
    <t>banca</t>
  </si>
  <si>
    <t>VIII - Outras graduações, na área de interesse, além daquela que o habilita e define o nível de RSC pretendido, no Âmbito do plano de qualificação institucional</t>
  </si>
  <si>
    <t>8.1</t>
  </si>
  <si>
    <t>Curso adicional de graduação</t>
  </si>
  <si>
    <t>Publicação de relatório de pesquisa interno.</t>
  </si>
  <si>
    <t>3.7</t>
  </si>
  <si>
    <t>Orientação de TCC de cursos técnicos ou orientação ou coorientação de TCC de cursos de graduação.</t>
  </si>
  <si>
    <t>Orientação ou supervisão de estágios curriculares, obrigatório ou não, com ou sem bolsa.</t>
  </si>
  <si>
    <t>Orientação de estudantes em atividades de ensino, pesquisa e extensão (incluindo competições acadêmicas, reforço etc.).</t>
  </si>
  <si>
    <t>3.8</t>
  </si>
  <si>
    <t>3.9</t>
  </si>
  <si>
    <t>Orientação de TCC ou Monografia de especialização ou coorientação de Dissertação de Mestrado.</t>
  </si>
  <si>
    <t>7.16</t>
  </si>
  <si>
    <t>7.17</t>
  </si>
  <si>
    <t>7.18</t>
  </si>
  <si>
    <t>7.19</t>
  </si>
  <si>
    <t>Pontuação x peso</t>
  </si>
  <si>
    <t>TOTAL I</t>
  </si>
  <si>
    <t>TOTAL II</t>
  </si>
  <si>
    <t>Participação em processos seletivos, em bancas de avaliação acadêmica e/ou de concursos, grupos de trabalho, oficinas institucionais, visitas técnicas com alunos, projetos de interesse institucional de ensino, pesquisa, extensão e/ou inovação, projetos e/ou práticas pedagógicas de reconhecida relevância ou aprovação em concursos públicos (que não seja o de ingresso na instituição).</t>
  </si>
  <si>
    <t>Participação em conferência, palestra, seminário, simpósio, colóquio, workshop, congresso ou similares com carga horária inferior a 40 horas na área de atuação.</t>
  </si>
  <si>
    <t>TOTAL III</t>
  </si>
  <si>
    <t>TOTAL IV</t>
  </si>
  <si>
    <t>TOTAL V</t>
  </si>
  <si>
    <t>TOTAL VI</t>
  </si>
  <si>
    <t>TOTAL VII</t>
  </si>
  <si>
    <t>TOTAL VIII</t>
  </si>
  <si>
    <t>TOTAL RSC I</t>
  </si>
  <si>
    <t>TOTAL RSC II</t>
  </si>
  <si>
    <t>III - Participação em grupos de trabalho e oficinas institucionais</t>
  </si>
  <si>
    <t>Anexo III  -  Formulário de Pontuação</t>
  </si>
  <si>
    <r>
      <t xml:space="preserve">Participação como </t>
    </r>
    <r>
      <rPr>
        <b/>
        <sz val="12"/>
        <rFont val="Verdana"/>
        <family val="2"/>
      </rPr>
      <t>SUPLENTE</t>
    </r>
    <r>
      <rPr>
        <sz val="12"/>
        <rFont val="Verdana"/>
        <family val="2"/>
      </rPr>
      <t xml:space="preserve"> em Atividades Regulares previstas em Lei, Estatuto ou Regimento (conselhos, colegiados ou comis-sões de Ética, </t>
    </r>
    <r>
      <rPr>
        <b/>
        <sz val="12"/>
        <rFont val="Verdana"/>
        <family val="2"/>
      </rPr>
      <t>CPPD,</t>
    </r>
    <r>
      <rPr>
        <sz val="12"/>
        <rFont val="Verdana"/>
        <family val="2"/>
      </rPr>
      <t xml:space="preserve"> CPA, ou outras de interesse da instituição).</t>
    </r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</si>
</sst>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0.0"/>
    <numFmt numFmtId="172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6"/>
      <name val="Verdana"/>
      <family val="2"/>
    </font>
    <font>
      <sz val="12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sz val="1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5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70" fontId="0" fillId="0" borderId="0" xfId="60" applyFont="1" applyAlignment="1">
      <alignment/>
    </xf>
    <xf numFmtId="170" fontId="0" fillId="0" borderId="0" xfId="0" applyNumberFormat="1" applyAlignment="1">
      <alignment/>
    </xf>
    <xf numFmtId="171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0" fillId="0" borderId="0" xfId="60" applyNumberFormat="1" applyFont="1" applyAlignment="1">
      <alignment horizontal="left" indent="2"/>
    </xf>
    <xf numFmtId="172" fontId="0" fillId="0" borderId="0" xfId="0" applyNumberFormat="1" applyAlignment="1">
      <alignment/>
    </xf>
    <xf numFmtId="172" fontId="0" fillId="0" borderId="0" xfId="60" applyNumberFormat="1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71" fontId="5" fillId="34" borderId="10" xfId="0" applyNumberFormat="1" applyFont="1" applyFill="1" applyBorder="1" applyAlignment="1">
      <alignment horizontal="center" vertical="center" wrapText="1"/>
    </xf>
    <xf numFmtId="171" fontId="5" fillId="35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 applyProtection="1">
      <alignment horizontal="center" vertical="center" wrapText="1"/>
      <protection locked="0"/>
    </xf>
    <xf numFmtId="171" fontId="42" fillId="38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133350</xdr:rowOff>
    </xdr:from>
    <xdr:to>
      <xdr:col>1</xdr:col>
      <xdr:colOff>2009775</xdr:colOff>
      <xdr:row>0</xdr:row>
      <xdr:rowOff>885825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3350"/>
          <a:ext cx="1981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1</xdr:col>
      <xdr:colOff>2438400</xdr:colOff>
      <xdr:row>0</xdr:row>
      <xdr:rowOff>1009650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"/>
          <a:ext cx="2390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1</xdr:col>
      <xdr:colOff>2000250</xdr:colOff>
      <xdr:row>0</xdr:row>
      <xdr:rowOff>952500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990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="70" zoomScaleNormal="70" zoomScalePageLayoutView="0" workbookViewId="0" topLeftCell="A1">
      <selection activeCell="E4" sqref="E4"/>
    </sheetView>
  </sheetViews>
  <sheetFormatPr defaultColWidth="9.140625" defaultRowHeight="12.75"/>
  <cols>
    <col min="1" max="1" width="6.140625" style="0" customWidth="1"/>
    <col min="2" max="2" width="80.28125" style="0" customWidth="1"/>
    <col min="3" max="3" width="18.8515625" style="0" customWidth="1"/>
    <col min="4" max="4" width="18.57421875" style="0" customWidth="1"/>
    <col min="5" max="5" width="8.00390625" style="6" customWidth="1"/>
    <col min="6" max="6" width="24.8515625" style="0" customWidth="1"/>
    <col min="7" max="7" width="18.57421875" style="6" customWidth="1"/>
    <col min="8" max="8" width="18.28125" style="34" customWidth="1"/>
    <col min="9" max="9" width="2.28125" style="0" customWidth="1"/>
    <col min="11" max="11" width="10.28125" style="0" bestFit="1" customWidth="1"/>
  </cols>
  <sheetData>
    <row r="1" spans="1:8" ht="80.25" customHeight="1">
      <c r="A1" s="31"/>
      <c r="B1" s="31"/>
      <c r="C1" s="42" t="s">
        <v>269</v>
      </c>
      <c r="D1" s="42"/>
      <c r="E1" s="42"/>
      <c r="F1" s="42"/>
      <c r="G1" s="30"/>
      <c r="H1" s="30"/>
    </row>
    <row r="2" spans="1:9" ht="58.5">
      <c r="A2" s="40" t="s">
        <v>70</v>
      </c>
      <c r="B2" s="40"/>
      <c r="C2" s="21" t="s">
        <v>1</v>
      </c>
      <c r="D2" s="21" t="s">
        <v>2</v>
      </c>
      <c r="E2" s="21" t="s">
        <v>69</v>
      </c>
      <c r="F2" s="21" t="s">
        <v>3</v>
      </c>
      <c r="G2" s="21" t="s">
        <v>4</v>
      </c>
      <c r="H2" s="21" t="s">
        <v>255</v>
      </c>
      <c r="I2" s="1"/>
    </row>
    <row r="3" spans="1:9" ht="40.5" customHeight="1">
      <c r="A3" s="37" t="s">
        <v>71</v>
      </c>
      <c r="B3" s="37"/>
      <c r="C3" s="37"/>
      <c r="D3" s="37"/>
      <c r="E3" s="37"/>
      <c r="F3" s="37"/>
      <c r="G3" s="37"/>
      <c r="H3" s="27">
        <v>2</v>
      </c>
      <c r="I3" s="1"/>
    </row>
    <row r="4" spans="1:8" s="2" customFormat="1" ht="23.25" customHeight="1">
      <c r="A4" s="3" t="s">
        <v>5</v>
      </c>
      <c r="B4" s="3" t="s">
        <v>72</v>
      </c>
      <c r="C4" s="4">
        <v>0.2</v>
      </c>
      <c r="D4" s="5" t="s">
        <v>9</v>
      </c>
      <c r="E4" s="28"/>
      <c r="F4" s="5">
        <f>C4*E4</f>
        <v>0</v>
      </c>
      <c r="G4" s="7">
        <f>IF((F4&gt;10),10,IF(F4&lt;=10,F4))</f>
        <v>0</v>
      </c>
      <c r="H4" s="38"/>
    </row>
    <row r="5" spans="1:8" s="2" customFormat="1" ht="21" customHeight="1">
      <c r="A5" s="3" t="s">
        <v>10</v>
      </c>
      <c r="B5" s="3" t="s">
        <v>74</v>
      </c>
      <c r="C5" s="4">
        <v>0.2</v>
      </c>
      <c r="D5" s="5" t="s">
        <v>9</v>
      </c>
      <c r="E5" s="28"/>
      <c r="F5" s="5">
        <f aca="true" t="shared" si="0" ref="F5:F21">C5*E5</f>
        <v>0</v>
      </c>
      <c r="G5" s="7">
        <f aca="true" t="shared" si="1" ref="G5:G21">IF((F5&gt;10),10,IF(F5&lt;=10,F5))</f>
        <v>0</v>
      </c>
      <c r="H5" s="38"/>
    </row>
    <row r="6" spans="1:9" ht="27" customHeight="1">
      <c r="A6" s="3" t="s">
        <v>11</v>
      </c>
      <c r="B6" s="3" t="s">
        <v>114</v>
      </c>
      <c r="C6" s="4">
        <v>0.2</v>
      </c>
      <c r="D6" s="5" t="s">
        <v>9</v>
      </c>
      <c r="E6" s="28"/>
      <c r="F6" s="5">
        <f t="shared" si="0"/>
        <v>0</v>
      </c>
      <c r="G6" s="7">
        <f t="shared" si="1"/>
        <v>0</v>
      </c>
      <c r="H6" s="38"/>
      <c r="I6" s="19"/>
    </row>
    <row r="7" spans="1:9" ht="50.25" customHeight="1">
      <c r="A7" s="3" t="s">
        <v>12</v>
      </c>
      <c r="B7" s="3" t="s">
        <v>75</v>
      </c>
      <c r="C7" s="4">
        <v>0.2</v>
      </c>
      <c r="D7" s="5" t="s">
        <v>9</v>
      </c>
      <c r="E7" s="28"/>
      <c r="F7" s="5">
        <f t="shared" si="0"/>
        <v>0</v>
      </c>
      <c r="G7" s="7">
        <f t="shared" si="1"/>
        <v>0</v>
      </c>
      <c r="H7" s="38"/>
      <c r="I7" s="20"/>
    </row>
    <row r="8" spans="1:11" ht="37.5" customHeight="1">
      <c r="A8" s="3" t="s">
        <v>13</v>
      </c>
      <c r="B8" s="3" t="s">
        <v>76</v>
      </c>
      <c r="C8" s="4">
        <v>0.15</v>
      </c>
      <c r="D8" s="5" t="s">
        <v>9</v>
      </c>
      <c r="E8" s="28"/>
      <c r="F8" s="5">
        <f t="shared" si="0"/>
        <v>0</v>
      </c>
      <c r="G8" s="7">
        <f t="shared" si="1"/>
        <v>0</v>
      </c>
      <c r="H8" s="38"/>
      <c r="I8" s="20"/>
      <c r="K8" s="10"/>
    </row>
    <row r="9" spans="1:11" ht="48" customHeight="1">
      <c r="A9" s="3" t="s">
        <v>73</v>
      </c>
      <c r="B9" s="3" t="s">
        <v>77</v>
      </c>
      <c r="C9" s="4">
        <v>0.2</v>
      </c>
      <c r="D9" s="5" t="s">
        <v>9</v>
      </c>
      <c r="E9" s="28"/>
      <c r="F9" s="5">
        <f t="shared" si="0"/>
        <v>0</v>
      </c>
      <c r="G9" s="7">
        <f t="shared" si="1"/>
        <v>0</v>
      </c>
      <c r="H9" s="38"/>
      <c r="I9" s="20"/>
      <c r="K9" s="10"/>
    </row>
    <row r="10" spans="1:12" ht="52.5" customHeight="1">
      <c r="A10" s="3" t="s">
        <v>78</v>
      </c>
      <c r="B10" s="3" t="s">
        <v>90</v>
      </c>
      <c r="C10" s="4">
        <v>0.2</v>
      </c>
      <c r="D10" s="5" t="s">
        <v>9</v>
      </c>
      <c r="E10" s="28"/>
      <c r="F10" s="5">
        <f t="shared" si="0"/>
        <v>0</v>
      </c>
      <c r="G10" s="7">
        <f t="shared" si="1"/>
        <v>0</v>
      </c>
      <c r="H10" s="38"/>
      <c r="I10" s="20"/>
      <c r="K10" s="11"/>
      <c r="L10" s="12"/>
    </row>
    <row r="11" spans="1:9" ht="38.25" customHeight="1">
      <c r="A11" s="3" t="s">
        <v>79</v>
      </c>
      <c r="B11" s="3" t="s">
        <v>91</v>
      </c>
      <c r="C11" s="4">
        <v>0.2</v>
      </c>
      <c r="D11" s="5" t="s">
        <v>9</v>
      </c>
      <c r="E11" s="28"/>
      <c r="F11" s="5">
        <f t="shared" si="0"/>
        <v>0</v>
      </c>
      <c r="G11" s="7">
        <f t="shared" si="1"/>
        <v>0</v>
      </c>
      <c r="H11" s="38"/>
      <c r="I11" s="19"/>
    </row>
    <row r="12" spans="1:9" ht="24.75" customHeight="1">
      <c r="A12" s="3" t="s">
        <v>80</v>
      </c>
      <c r="B12" s="3" t="s">
        <v>92</v>
      </c>
      <c r="C12" s="4">
        <v>0.5</v>
      </c>
      <c r="D12" s="5" t="s">
        <v>93</v>
      </c>
      <c r="E12" s="28"/>
      <c r="F12" s="5">
        <f t="shared" si="0"/>
        <v>0</v>
      </c>
      <c r="G12" s="7">
        <f t="shared" si="1"/>
        <v>0</v>
      </c>
      <c r="H12" s="38"/>
      <c r="I12" s="19"/>
    </row>
    <row r="13" spans="1:8" ht="38.25" customHeight="1">
      <c r="A13" s="26" t="s">
        <v>81</v>
      </c>
      <c r="B13" s="3" t="s">
        <v>94</v>
      </c>
      <c r="C13" s="4">
        <v>0.2</v>
      </c>
      <c r="D13" s="5" t="s">
        <v>93</v>
      </c>
      <c r="E13" s="28"/>
      <c r="F13" s="5">
        <f t="shared" si="0"/>
        <v>0</v>
      </c>
      <c r="G13" s="7">
        <f t="shared" si="1"/>
        <v>0</v>
      </c>
      <c r="H13" s="38"/>
    </row>
    <row r="14" spans="1:8" ht="27" customHeight="1">
      <c r="A14" s="3" t="s">
        <v>83</v>
      </c>
      <c r="B14" s="3" t="s">
        <v>95</v>
      </c>
      <c r="C14" s="4">
        <v>1</v>
      </c>
      <c r="D14" s="5" t="s">
        <v>93</v>
      </c>
      <c r="E14" s="28"/>
      <c r="F14" s="5">
        <f t="shared" si="0"/>
        <v>0</v>
      </c>
      <c r="G14" s="7">
        <f t="shared" si="1"/>
        <v>0</v>
      </c>
      <c r="H14" s="38"/>
    </row>
    <row r="15" spans="1:8" ht="36.75" customHeight="1">
      <c r="A15" s="3" t="s">
        <v>84</v>
      </c>
      <c r="B15" s="3" t="s">
        <v>96</v>
      </c>
      <c r="C15" s="4">
        <v>0.2</v>
      </c>
      <c r="D15" s="5" t="s">
        <v>9</v>
      </c>
      <c r="E15" s="28"/>
      <c r="F15" s="5">
        <f t="shared" si="0"/>
        <v>0</v>
      </c>
      <c r="G15" s="7">
        <f>IF((F15&gt;10),10,IF(F15&lt;=10,F15))</f>
        <v>0</v>
      </c>
      <c r="H15" s="38"/>
    </row>
    <row r="16" spans="1:8" ht="80.25" customHeight="1">
      <c r="A16" s="3" t="s">
        <v>85</v>
      </c>
      <c r="B16" s="3" t="s">
        <v>97</v>
      </c>
      <c r="C16" s="4">
        <v>1</v>
      </c>
      <c r="D16" s="5" t="s">
        <v>102</v>
      </c>
      <c r="E16" s="28"/>
      <c r="F16" s="5">
        <f t="shared" si="0"/>
        <v>0</v>
      </c>
      <c r="G16" s="7">
        <f t="shared" si="1"/>
        <v>0</v>
      </c>
      <c r="H16" s="38"/>
    </row>
    <row r="17" spans="1:8" ht="45">
      <c r="A17" s="3" t="s">
        <v>86</v>
      </c>
      <c r="B17" s="3" t="s">
        <v>98</v>
      </c>
      <c r="C17" s="4">
        <v>0.5</v>
      </c>
      <c r="D17" s="5" t="s">
        <v>102</v>
      </c>
      <c r="E17" s="28"/>
      <c r="F17" s="5">
        <f t="shared" si="0"/>
        <v>0</v>
      </c>
      <c r="G17" s="7">
        <f>IF((F17&gt;10),10,IF(F17&lt;=10,F17))</f>
        <v>0</v>
      </c>
      <c r="H17" s="38"/>
    </row>
    <row r="18" spans="1:9" ht="105">
      <c r="A18" s="3" t="s">
        <v>87</v>
      </c>
      <c r="B18" s="3" t="s">
        <v>258</v>
      </c>
      <c r="C18" s="4">
        <v>1</v>
      </c>
      <c r="D18" s="5" t="s">
        <v>103</v>
      </c>
      <c r="E18" s="28"/>
      <c r="F18" s="5">
        <f t="shared" si="0"/>
        <v>0</v>
      </c>
      <c r="G18" s="7">
        <f t="shared" si="1"/>
        <v>0</v>
      </c>
      <c r="H18" s="38"/>
      <c r="I18" s="19"/>
    </row>
    <row r="19" spans="1:8" ht="36.75" customHeight="1">
      <c r="A19" s="3" t="s">
        <v>88</v>
      </c>
      <c r="B19" s="3" t="s">
        <v>99</v>
      </c>
      <c r="C19" s="4">
        <v>5</v>
      </c>
      <c r="D19" s="5" t="s">
        <v>103</v>
      </c>
      <c r="E19" s="28"/>
      <c r="F19" s="5">
        <f t="shared" si="0"/>
        <v>0</v>
      </c>
      <c r="G19" s="7">
        <f t="shared" si="1"/>
        <v>0</v>
      </c>
      <c r="H19" s="38"/>
    </row>
    <row r="20" spans="1:8" ht="23.25" customHeight="1">
      <c r="A20" s="3" t="s">
        <v>89</v>
      </c>
      <c r="B20" s="3" t="s">
        <v>100</v>
      </c>
      <c r="C20" s="4">
        <v>5</v>
      </c>
      <c r="D20" s="5" t="s">
        <v>104</v>
      </c>
      <c r="E20" s="28"/>
      <c r="F20" s="5">
        <f t="shared" si="0"/>
        <v>0</v>
      </c>
      <c r="G20" s="7">
        <f t="shared" si="1"/>
        <v>0</v>
      </c>
      <c r="H20" s="38"/>
    </row>
    <row r="21" spans="1:8" ht="33" customHeight="1">
      <c r="A21" s="3" t="s">
        <v>82</v>
      </c>
      <c r="B21" s="3" t="s">
        <v>101</v>
      </c>
      <c r="C21" s="4">
        <v>3</v>
      </c>
      <c r="D21" s="5" t="s">
        <v>93</v>
      </c>
      <c r="E21" s="28"/>
      <c r="F21" s="5">
        <f t="shared" si="0"/>
        <v>0</v>
      </c>
      <c r="G21" s="7">
        <f t="shared" si="1"/>
        <v>0</v>
      </c>
      <c r="H21" s="38"/>
    </row>
    <row r="22" spans="1:9" ht="23.25" customHeight="1">
      <c r="A22" s="36" t="s">
        <v>256</v>
      </c>
      <c r="B22" s="36"/>
      <c r="C22" s="36"/>
      <c r="D22" s="36"/>
      <c r="E22" s="36"/>
      <c r="F22" s="36"/>
      <c r="G22" s="22">
        <f>SUM(G4:G21)</f>
        <v>0</v>
      </c>
      <c r="H22" s="8">
        <f>IF(G22*H3&gt;20,20,G22*H3)</f>
        <v>0</v>
      </c>
      <c r="I22" s="14"/>
    </row>
    <row r="23" spans="1:9" ht="23.25" customHeight="1">
      <c r="A23" s="36" t="s">
        <v>105</v>
      </c>
      <c r="B23" s="36"/>
      <c r="C23" s="36"/>
      <c r="D23" s="36"/>
      <c r="E23" s="36"/>
      <c r="F23" s="36"/>
      <c r="G23" s="36"/>
      <c r="H23" s="27">
        <v>1</v>
      </c>
      <c r="I23" s="1"/>
    </row>
    <row r="24" spans="1:9" ht="45">
      <c r="A24" s="3" t="s">
        <v>19</v>
      </c>
      <c r="B24" s="3" t="s">
        <v>259</v>
      </c>
      <c r="C24" s="4">
        <v>0.5</v>
      </c>
      <c r="D24" s="5" t="s">
        <v>93</v>
      </c>
      <c r="E24" s="28"/>
      <c r="F24" s="5">
        <f>C24*E24</f>
        <v>0</v>
      </c>
      <c r="G24" s="7">
        <f>IF((F24&gt;10),10,IF(F24&lt;=10,F24))</f>
        <v>0</v>
      </c>
      <c r="H24" s="35"/>
      <c r="I24" s="1"/>
    </row>
    <row r="25" spans="1:9" ht="54.75" customHeight="1">
      <c r="A25" s="3" t="s">
        <v>20</v>
      </c>
      <c r="B25" s="3" t="s">
        <v>106</v>
      </c>
      <c r="C25" s="4">
        <v>1</v>
      </c>
      <c r="D25" s="5" t="s">
        <v>93</v>
      </c>
      <c r="E25" s="28"/>
      <c r="F25" s="5">
        <f>C25*E25</f>
        <v>0</v>
      </c>
      <c r="G25" s="7">
        <f>IF((F25&gt;10),10,IF(F25&lt;=10,F25))</f>
        <v>0</v>
      </c>
      <c r="H25" s="35"/>
      <c r="I25" s="1"/>
    </row>
    <row r="26" spans="1:8" ht="24.75" customHeight="1">
      <c r="A26" s="3" t="s">
        <v>107</v>
      </c>
      <c r="B26" s="3" t="s">
        <v>109</v>
      </c>
      <c r="C26" s="4">
        <v>10</v>
      </c>
      <c r="D26" s="5" t="s">
        <v>108</v>
      </c>
      <c r="E26" s="28"/>
      <c r="F26" s="5">
        <f>C26*E26</f>
        <v>0</v>
      </c>
      <c r="G26" s="7">
        <f>IF((F26&gt;10),10,IF(F26&lt;=10,F26))</f>
        <v>0</v>
      </c>
      <c r="H26" s="35"/>
    </row>
    <row r="27" spans="1:9" ht="23.25" customHeight="1">
      <c r="A27" s="36" t="s">
        <v>257</v>
      </c>
      <c r="B27" s="36"/>
      <c r="C27" s="36"/>
      <c r="D27" s="36"/>
      <c r="E27" s="36"/>
      <c r="F27" s="36"/>
      <c r="G27" s="22">
        <f>SUM(G24:G26)</f>
        <v>0</v>
      </c>
      <c r="H27" s="8">
        <f>IF(G27*H23&gt;10,10,G27*H23)</f>
        <v>0</v>
      </c>
      <c r="I27" s="14"/>
    </row>
    <row r="28" spans="1:9" ht="28.5" customHeight="1">
      <c r="A28" s="36" t="s">
        <v>225</v>
      </c>
      <c r="B28" s="36"/>
      <c r="C28" s="36"/>
      <c r="D28" s="36"/>
      <c r="E28" s="36"/>
      <c r="F28" s="36"/>
      <c r="G28" s="36"/>
      <c r="H28" s="27">
        <v>1</v>
      </c>
      <c r="I28" s="1"/>
    </row>
    <row r="29" spans="1:8" ht="34.5" customHeight="1">
      <c r="A29" s="3" t="s">
        <v>27</v>
      </c>
      <c r="B29" s="3" t="s">
        <v>115</v>
      </c>
      <c r="C29" s="4">
        <v>0.2</v>
      </c>
      <c r="D29" s="5" t="s">
        <v>9</v>
      </c>
      <c r="E29" s="28"/>
      <c r="F29" s="5">
        <f aca="true" t="shared" si="2" ref="F29:F37">C29*E29</f>
        <v>0</v>
      </c>
      <c r="G29" s="7">
        <f aca="true" t="shared" si="3" ref="G29:G37">IF((F29&gt;10),10,IF(F29&lt;=10,F29))</f>
        <v>0</v>
      </c>
      <c r="H29" s="35"/>
    </row>
    <row r="30" spans="1:8" ht="28.5" customHeight="1">
      <c r="A30" s="3" t="s">
        <v>29</v>
      </c>
      <c r="B30" s="3" t="s">
        <v>116</v>
      </c>
      <c r="C30" s="4">
        <v>0.2</v>
      </c>
      <c r="D30" s="5" t="s">
        <v>9</v>
      </c>
      <c r="E30" s="28"/>
      <c r="F30" s="5">
        <f t="shared" si="2"/>
        <v>0</v>
      </c>
      <c r="G30" s="7">
        <f t="shared" si="3"/>
        <v>0</v>
      </c>
      <c r="H30" s="35"/>
    </row>
    <row r="31" spans="1:11" ht="22.5" customHeight="1">
      <c r="A31" s="3" t="s">
        <v>110</v>
      </c>
      <c r="B31" s="3" t="s">
        <v>117</v>
      </c>
      <c r="C31" s="4">
        <v>0.2</v>
      </c>
      <c r="D31" s="5" t="s">
        <v>9</v>
      </c>
      <c r="E31" s="28"/>
      <c r="F31" s="5">
        <f t="shared" si="2"/>
        <v>0</v>
      </c>
      <c r="G31" s="7">
        <f t="shared" si="3"/>
        <v>0</v>
      </c>
      <c r="H31" s="35"/>
      <c r="K31" s="10"/>
    </row>
    <row r="32" spans="1:11" ht="20.25" customHeight="1">
      <c r="A32" s="3" t="s">
        <v>111</v>
      </c>
      <c r="B32" s="3" t="s">
        <v>118</v>
      </c>
      <c r="C32" s="4">
        <v>0.5</v>
      </c>
      <c r="D32" s="5" t="s">
        <v>9</v>
      </c>
      <c r="E32" s="28"/>
      <c r="F32" s="5">
        <f t="shared" si="2"/>
        <v>0</v>
      </c>
      <c r="G32" s="7">
        <f t="shared" si="3"/>
        <v>0</v>
      </c>
      <c r="H32" s="35"/>
      <c r="K32" s="10"/>
    </row>
    <row r="33" spans="1:11" ht="27" customHeight="1">
      <c r="A33" s="3" t="s">
        <v>112</v>
      </c>
      <c r="B33" s="3" t="s">
        <v>119</v>
      </c>
      <c r="C33" s="4">
        <v>0.5</v>
      </c>
      <c r="D33" s="5" t="s">
        <v>9</v>
      </c>
      <c r="E33" s="28"/>
      <c r="F33" s="5">
        <f t="shared" si="2"/>
        <v>0</v>
      </c>
      <c r="G33" s="7">
        <f t="shared" si="3"/>
        <v>0</v>
      </c>
      <c r="H33" s="35"/>
      <c r="K33" s="17"/>
    </row>
    <row r="34" spans="1:11" ht="22.5" customHeight="1">
      <c r="A34" s="3" t="s">
        <v>113</v>
      </c>
      <c r="B34" s="3" t="s">
        <v>120</v>
      </c>
      <c r="C34" s="4">
        <v>0.5</v>
      </c>
      <c r="D34" s="5" t="s">
        <v>9</v>
      </c>
      <c r="E34" s="28"/>
      <c r="F34" s="5">
        <f t="shared" si="2"/>
        <v>0</v>
      </c>
      <c r="G34" s="7">
        <f t="shared" si="3"/>
        <v>0</v>
      </c>
      <c r="H34" s="35"/>
      <c r="K34" s="16"/>
    </row>
    <row r="35" spans="1:11" ht="42.75" customHeight="1">
      <c r="A35" s="3" t="s">
        <v>244</v>
      </c>
      <c r="B35" s="3" t="s">
        <v>245</v>
      </c>
      <c r="C35" s="5">
        <v>0.5</v>
      </c>
      <c r="D35" s="5" t="s">
        <v>7</v>
      </c>
      <c r="E35" s="28"/>
      <c r="F35" s="5">
        <f t="shared" si="2"/>
        <v>0</v>
      </c>
      <c r="G35" s="7">
        <f t="shared" si="3"/>
        <v>0</v>
      </c>
      <c r="H35" s="35"/>
      <c r="K35" s="16"/>
    </row>
    <row r="36" spans="1:11" ht="37.5" customHeight="1">
      <c r="A36" s="3" t="s">
        <v>248</v>
      </c>
      <c r="B36" s="3" t="s">
        <v>246</v>
      </c>
      <c r="C36" s="5">
        <v>0.5</v>
      </c>
      <c r="D36" s="5" t="s">
        <v>9</v>
      </c>
      <c r="E36" s="28"/>
      <c r="F36" s="5">
        <f t="shared" si="2"/>
        <v>0</v>
      </c>
      <c r="G36" s="7">
        <f t="shared" si="3"/>
        <v>0</v>
      </c>
      <c r="H36" s="35"/>
      <c r="K36" s="16"/>
    </row>
    <row r="37" spans="1:11" ht="45" customHeight="1">
      <c r="A37" s="3" t="s">
        <v>249</v>
      </c>
      <c r="B37" s="3" t="s">
        <v>247</v>
      </c>
      <c r="C37" s="5">
        <v>0.5</v>
      </c>
      <c r="D37" s="5" t="s">
        <v>7</v>
      </c>
      <c r="E37" s="28"/>
      <c r="F37" s="5">
        <f t="shared" si="2"/>
        <v>0</v>
      </c>
      <c r="G37" s="7">
        <f t="shared" si="3"/>
        <v>0</v>
      </c>
      <c r="H37" s="35"/>
      <c r="K37" s="16"/>
    </row>
    <row r="38" spans="1:9" ht="38.25" customHeight="1">
      <c r="A38" s="36" t="s">
        <v>260</v>
      </c>
      <c r="B38" s="36"/>
      <c r="C38" s="36"/>
      <c r="D38" s="36"/>
      <c r="E38" s="36"/>
      <c r="F38" s="36"/>
      <c r="G38" s="22">
        <f>SUM(G29:G37)</f>
        <v>0</v>
      </c>
      <c r="H38" s="8">
        <f>IF(G38*H28&gt;10,10,G38*H28)</f>
        <v>0</v>
      </c>
      <c r="I38" s="14"/>
    </row>
    <row r="39" spans="1:9" ht="32.25" customHeight="1">
      <c r="A39" s="36" t="s">
        <v>121</v>
      </c>
      <c r="B39" s="36"/>
      <c r="C39" s="36"/>
      <c r="D39" s="36"/>
      <c r="E39" s="36"/>
      <c r="F39" s="36"/>
      <c r="G39" s="36"/>
      <c r="H39" s="27">
        <v>1</v>
      </c>
      <c r="I39" s="1"/>
    </row>
    <row r="40" spans="1:9" ht="55.5" customHeight="1">
      <c r="A40" s="3" t="s">
        <v>33</v>
      </c>
      <c r="B40" s="3" t="s">
        <v>135</v>
      </c>
      <c r="C40" s="4">
        <v>0.2</v>
      </c>
      <c r="D40" s="5" t="s">
        <v>9</v>
      </c>
      <c r="E40" s="28"/>
      <c r="F40" s="5">
        <f aca="true" t="shared" si="4" ref="F40:F47">C40*E40</f>
        <v>0</v>
      </c>
      <c r="G40" s="7">
        <f aca="true" t="shared" si="5" ref="G40:G47">IF((F40&gt;10),10,IF(F40&lt;=10,F40))</f>
        <v>0</v>
      </c>
      <c r="H40" s="35"/>
      <c r="I40" s="19"/>
    </row>
    <row r="41" spans="1:8" ht="51.75" customHeight="1">
      <c r="A41" s="3" t="s">
        <v>34</v>
      </c>
      <c r="B41" s="3" t="s">
        <v>270</v>
      </c>
      <c r="C41" s="4">
        <v>0.1</v>
      </c>
      <c r="D41" s="5" t="s">
        <v>9</v>
      </c>
      <c r="E41" s="28"/>
      <c r="F41" s="5">
        <f t="shared" si="4"/>
        <v>0</v>
      </c>
      <c r="G41" s="7">
        <f t="shared" si="5"/>
        <v>0</v>
      </c>
      <c r="H41" s="35"/>
    </row>
    <row r="42" spans="1:8" ht="27" customHeight="1">
      <c r="A42" s="3" t="s">
        <v>35</v>
      </c>
      <c r="B42" s="3" t="s">
        <v>129</v>
      </c>
      <c r="C42" s="4">
        <v>0.2</v>
      </c>
      <c r="D42" s="5" t="s">
        <v>9</v>
      </c>
      <c r="E42" s="28"/>
      <c r="F42" s="5">
        <f t="shared" si="4"/>
        <v>0</v>
      </c>
      <c r="G42" s="7">
        <f t="shared" si="5"/>
        <v>0</v>
      </c>
      <c r="H42" s="35"/>
    </row>
    <row r="43" spans="1:8" ht="34.5" customHeight="1">
      <c r="A43" s="3" t="s">
        <v>36</v>
      </c>
      <c r="B43" s="3" t="s">
        <v>130</v>
      </c>
      <c r="C43" s="4">
        <v>0.1</v>
      </c>
      <c r="D43" s="5" t="s">
        <v>9</v>
      </c>
      <c r="E43" s="28"/>
      <c r="F43" s="5">
        <f t="shared" si="4"/>
        <v>0</v>
      </c>
      <c r="G43" s="7">
        <f t="shared" si="5"/>
        <v>0</v>
      </c>
      <c r="H43" s="35"/>
    </row>
    <row r="44" spans="1:8" ht="24" customHeight="1">
      <c r="A44" s="3" t="s">
        <v>37</v>
      </c>
      <c r="B44" s="3" t="s">
        <v>131</v>
      </c>
      <c r="C44" s="4">
        <v>0.2</v>
      </c>
      <c r="D44" s="5" t="s">
        <v>9</v>
      </c>
      <c r="E44" s="28"/>
      <c r="F44" s="5">
        <f t="shared" si="4"/>
        <v>0</v>
      </c>
      <c r="G44" s="7">
        <f t="shared" si="5"/>
        <v>0</v>
      </c>
      <c r="H44" s="35"/>
    </row>
    <row r="45" spans="1:9" ht="39" customHeight="1">
      <c r="A45" s="3" t="s">
        <v>38</v>
      </c>
      <c r="B45" s="3" t="s">
        <v>171</v>
      </c>
      <c r="C45" s="4">
        <v>1</v>
      </c>
      <c r="D45" s="5" t="s">
        <v>123</v>
      </c>
      <c r="E45" s="28"/>
      <c r="F45" s="5">
        <f t="shared" si="4"/>
        <v>0</v>
      </c>
      <c r="G45" s="7">
        <f t="shared" si="5"/>
        <v>0</v>
      </c>
      <c r="H45" s="35"/>
      <c r="I45" s="19"/>
    </row>
    <row r="46" spans="1:8" ht="20.25" customHeight="1">
      <c r="A46" s="3" t="s">
        <v>39</v>
      </c>
      <c r="B46" s="3" t="s">
        <v>126</v>
      </c>
      <c r="C46" s="4">
        <v>1</v>
      </c>
      <c r="D46" s="5" t="s">
        <v>124</v>
      </c>
      <c r="E46" s="28"/>
      <c r="F46" s="5">
        <f t="shared" si="4"/>
        <v>0</v>
      </c>
      <c r="G46" s="7">
        <f t="shared" si="5"/>
        <v>0</v>
      </c>
      <c r="H46" s="35"/>
    </row>
    <row r="47" spans="1:8" ht="32.25" customHeight="1">
      <c r="A47" s="3" t="s">
        <v>122</v>
      </c>
      <c r="B47" s="3" t="s">
        <v>125</v>
      </c>
      <c r="C47" s="4">
        <v>0.2</v>
      </c>
      <c r="D47" s="5" t="s">
        <v>9</v>
      </c>
      <c r="E47" s="28"/>
      <c r="F47" s="5">
        <f t="shared" si="4"/>
        <v>0</v>
      </c>
      <c r="G47" s="7">
        <f t="shared" si="5"/>
        <v>0</v>
      </c>
      <c r="H47" s="35"/>
    </row>
    <row r="48" spans="1:9" ht="23.25" customHeight="1">
      <c r="A48" s="36" t="s">
        <v>261</v>
      </c>
      <c r="B48" s="36"/>
      <c r="C48" s="36"/>
      <c r="D48" s="36"/>
      <c r="E48" s="36"/>
      <c r="F48" s="36"/>
      <c r="G48" s="22">
        <f>SUM(G40:G47)</f>
        <v>0</v>
      </c>
      <c r="H48" s="8">
        <f>IF(G48*H39&gt;10,10,G48*H39)</f>
        <v>0</v>
      </c>
      <c r="I48" s="14"/>
    </row>
    <row r="49" spans="1:9" ht="30.75" customHeight="1">
      <c r="A49" s="36" t="s">
        <v>226</v>
      </c>
      <c r="B49" s="36"/>
      <c r="C49" s="36"/>
      <c r="D49" s="36"/>
      <c r="E49" s="36"/>
      <c r="F49" s="36"/>
      <c r="G49" s="36"/>
      <c r="H49" s="27">
        <v>1</v>
      </c>
      <c r="I49" s="1"/>
    </row>
    <row r="50" spans="1:9" ht="22.5" customHeight="1">
      <c r="A50" s="3" t="s">
        <v>49</v>
      </c>
      <c r="B50" s="3" t="s">
        <v>132</v>
      </c>
      <c r="C50" s="4">
        <v>6</v>
      </c>
      <c r="D50" s="5" t="s">
        <v>214</v>
      </c>
      <c r="E50" s="28"/>
      <c r="F50" s="5">
        <f>C50*E50</f>
        <v>0</v>
      </c>
      <c r="G50" s="7">
        <f>IF((F50&gt;10),10,IF(F50&lt;=10,F50))</f>
        <v>0</v>
      </c>
      <c r="H50" s="35"/>
      <c r="I50" s="1"/>
    </row>
    <row r="51" spans="1:9" ht="45">
      <c r="A51" s="3" t="s">
        <v>50</v>
      </c>
      <c r="B51" s="3" t="s">
        <v>133</v>
      </c>
      <c r="C51" s="4">
        <v>0.25</v>
      </c>
      <c r="D51" s="5" t="s">
        <v>102</v>
      </c>
      <c r="E51" s="28"/>
      <c r="F51" s="5">
        <f>C51*E51</f>
        <v>0</v>
      </c>
      <c r="G51" s="7">
        <f>IF((F51&gt;10),10,IF(F51&lt;=10,F51))</f>
        <v>0</v>
      </c>
      <c r="H51" s="35"/>
      <c r="I51" s="1"/>
    </row>
    <row r="52" spans="1:9" ht="45">
      <c r="A52" s="3" t="s">
        <v>51</v>
      </c>
      <c r="B52" s="3" t="s">
        <v>134</v>
      </c>
      <c r="C52" s="4">
        <v>2</v>
      </c>
      <c r="D52" s="5" t="s">
        <v>227</v>
      </c>
      <c r="E52" s="28"/>
      <c r="F52" s="5">
        <f>C52*E52</f>
        <v>0</v>
      </c>
      <c r="G52" s="7">
        <f>IF((F52&gt;10),10,IF(F52&lt;=10,F52))</f>
        <v>0</v>
      </c>
      <c r="H52" s="35"/>
      <c r="I52" s="1"/>
    </row>
    <row r="53" spans="1:9" ht="23.25" customHeight="1">
      <c r="A53" s="36" t="s">
        <v>262</v>
      </c>
      <c r="B53" s="36"/>
      <c r="C53" s="36"/>
      <c r="D53" s="36"/>
      <c r="E53" s="36"/>
      <c r="F53" s="36"/>
      <c r="G53" s="22">
        <f>SUM(G50:G52)</f>
        <v>0</v>
      </c>
      <c r="H53" s="8">
        <f>IF(G53*H49&gt;10,10,G53*H49)</f>
        <v>0</v>
      </c>
      <c r="I53" s="14"/>
    </row>
    <row r="54" spans="1:9" ht="37.5" customHeight="1">
      <c r="A54" s="36" t="s">
        <v>228</v>
      </c>
      <c r="B54" s="36"/>
      <c r="C54" s="36"/>
      <c r="D54" s="36"/>
      <c r="E54" s="36"/>
      <c r="F54" s="36"/>
      <c r="G54" s="36"/>
      <c r="H54" s="27">
        <v>2</v>
      </c>
      <c r="I54" s="1"/>
    </row>
    <row r="55" spans="1:9" ht="24" customHeight="1">
      <c r="A55" s="3" t="s">
        <v>59</v>
      </c>
      <c r="B55" s="3" t="s">
        <v>138</v>
      </c>
      <c r="C55" s="4">
        <v>0.5</v>
      </c>
      <c r="D55" s="5" t="s">
        <v>9</v>
      </c>
      <c r="E55" s="28"/>
      <c r="F55" s="5">
        <f>C55*E55</f>
        <v>0</v>
      </c>
      <c r="G55" s="7">
        <f>IF((F55&gt;10),10,IF(F55&lt;=10,F55))</f>
        <v>0</v>
      </c>
      <c r="H55" s="35"/>
      <c r="I55" s="1"/>
    </row>
    <row r="56" spans="1:9" ht="24.75" customHeight="1">
      <c r="A56" s="3" t="s">
        <v>60</v>
      </c>
      <c r="B56" s="3" t="s">
        <v>139</v>
      </c>
      <c r="C56" s="4">
        <v>0.5</v>
      </c>
      <c r="D56" s="5" t="s">
        <v>9</v>
      </c>
      <c r="E56" s="28"/>
      <c r="F56" s="5">
        <f>C56*E56</f>
        <v>0</v>
      </c>
      <c r="G56" s="7">
        <f>IF((F56&gt;10),10,IF(F56&lt;=10,F56))</f>
        <v>0</v>
      </c>
      <c r="H56" s="35"/>
      <c r="I56" s="1"/>
    </row>
    <row r="57" spans="1:9" ht="30" customHeight="1">
      <c r="A57" s="3" t="s">
        <v>136</v>
      </c>
      <c r="B57" s="3" t="s">
        <v>140</v>
      </c>
      <c r="C57" s="4">
        <v>0.3</v>
      </c>
      <c r="D57" s="5" t="s">
        <v>9</v>
      </c>
      <c r="E57" s="28"/>
      <c r="F57" s="5">
        <f>C57*E57</f>
        <v>0</v>
      </c>
      <c r="G57" s="7">
        <f>IF((F57&gt;10),10,IF(F57&lt;=10,F57))</f>
        <v>0</v>
      </c>
      <c r="H57" s="35"/>
      <c r="I57" s="1"/>
    </row>
    <row r="58" spans="1:9" ht="21" customHeight="1">
      <c r="A58" s="3" t="s">
        <v>137</v>
      </c>
      <c r="B58" s="3" t="s">
        <v>141</v>
      </c>
      <c r="C58" s="4">
        <v>0.3</v>
      </c>
      <c r="D58" s="5" t="s">
        <v>9</v>
      </c>
      <c r="E58" s="28"/>
      <c r="F58" s="5">
        <f>C58*E58</f>
        <v>0</v>
      </c>
      <c r="G58" s="7">
        <f>IF((F58&gt;10),10,IF(F58&lt;=10,F58))</f>
        <v>0</v>
      </c>
      <c r="H58" s="35"/>
      <c r="I58" s="19"/>
    </row>
    <row r="59" spans="1:9" ht="47.25" customHeight="1">
      <c r="A59" s="3" t="s">
        <v>142</v>
      </c>
      <c r="B59" s="3" t="s">
        <v>143</v>
      </c>
      <c r="C59" s="4">
        <v>0.25</v>
      </c>
      <c r="D59" s="5" t="s">
        <v>9</v>
      </c>
      <c r="E59" s="28"/>
      <c r="F59" s="5">
        <f>C59*E59</f>
        <v>0</v>
      </c>
      <c r="G59" s="7">
        <f>IF((F59&gt;10),10,IF(F59&lt;=10,F59))</f>
        <v>0</v>
      </c>
      <c r="H59" s="35"/>
      <c r="I59" s="1"/>
    </row>
    <row r="60" spans="1:9" ht="30.75" customHeight="1">
      <c r="A60" s="36" t="s">
        <v>263</v>
      </c>
      <c r="B60" s="36"/>
      <c r="C60" s="36"/>
      <c r="D60" s="36"/>
      <c r="E60" s="36"/>
      <c r="F60" s="36"/>
      <c r="G60" s="22">
        <f>SUM(G55:G59)</f>
        <v>0</v>
      </c>
      <c r="H60" s="8">
        <f>IF(G60*H54&gt;20,20,G60*H54)</f>
        <v>0</v>
      </c>
      <c r="I60" s="14"/>
    </row>
    <row r="61" spans="1:9" ht="35.25" customHeight="1">
      <c r="A61" s="36" t="s">
        <v>229</v>
      </c>
      <c r="B61" s="36"/>
      <c r="C61" s="36"/>
      <c r="D61" s="36"/>
      <c r="E61" s="36"/>
      <c r="F61" s="36"/>
      <c r="G61" s="36"/>
      <c r="H61" s="27">
        <v>1</v>
      </c>
      <c r="I61" s="1"/>
    </row>
    <row r="62" spans="1:8" ht="30">
      <c r="A62" s="3" t="s">
        <v>65</v>
      </c>
      <c r="B62" s="3" t="s">
        <v>230</v>
      </c>
      <c r="C62" s="4">
        <v>2</v>
      </c>
      <c r="D62" s="5" t="s">
        <v>231</v>
      </c>
      <c r="E62" s="28"/>
      <c r="F62" s="5">
        <f aca="true" t="shared" si="6" ref="F62:F68">C62*E62</f>
        <v>0</v>
      </c>
      <c r="G62" s="7">
        <f aca="true" t="shared" si="7" ref="G62:G68">IF((F62&gt;10),10,IF(F62&lt;=10,F62))</f>
        <v>0</v>
      </c>
      <c r="H62" s="35"/>
    </row>
    <row r="63" spans="1:9" ht="30">
      <c r="A63" s="3" t="s">
        <v>157</v>
      </c>
      <c r="B63" s="3" t="s">
        <v>232</v>
      </c>
      <c r="C63" s="4">
        <v>1</v>
      </c>
      <c r="D63" s="5" t="s">
        <v>231</v>
      </c>
      <c r="E63" s="28"/>
      <c r="F63" s="5">
        <f t="shared" si="6"/>
        <v>0</v>
      </c>
      <c r="G63" s="7">
        <f t="shared" si="7"/>
        <v>0</v>
      </c>
      <c r="H63" s="35"/>
      <c r="I63" s="14"/>
    </row>
    <row r="64" spans="1:9" ht="30">
      <c r="A64" s="3" t="s">
        <v>158</v>
      </c>
      <c r="B64" s="3" t="s">
        <v>233</v>
      </c>
      <c r="C64" s="4">
        <v>1</v>
      </c>
      <c r="D64" s="5" t="s">
        <v>231</v>
      </c>
      <c r="E64" s="28"/>
      <c r="F64" s="5">
        <f t="shared" si="6"/>
        <v>0</v>
      </c>
      <c r="G64" s="7">
        <f t="shared" si="7"/>
        <v>0</v>
      </c>
      <c r="H64" s="35"/>
      <c r="I64" s="14"/>
    </row>
    <row r="65" spans="1:9" ht="30">
      <c r="A65" s="3" t="s">
        <v>159</v>
      </c>
      <c r="B65" s="3" t="s">
        <v>234</v>
      </c>
      <c r="C65" s="4">
        <v>1</v>
      </c>
      <c r="D65" s="5" t="s">
        <v>231</v>
      </c>
      <c r="E65" s="28"/>
      <c r="F65" s="5">
        <f t="shared" si="6"/>
        <v>0</v>
      </c>
      <c r="G65" s="7">
        <f t="shared" si="7"/>
        <v>0</v>
      </c>
      <c r="H65" s="35"/>
      <c r="I65" s="14"/>
    </row>
    <row r="66" spans="1:9" ht="40.5" customHeight="1">
      <c r="A66" s="3" t="s">
        <v>160</v>
      </c>
      <c r="B66" s="3" t="s">
        <v>235</v>
      </c>
      <c r="C66" s="4">
        <v>0.25</v>
      </c>
      <c r="D66" s="5" t="s">
        <v>238</v>
      </c>
      <c r="E66" s="28"/>
      <c r="F66" s="5">
        <f t="shared" si="6"/>
        <v>0</v>
      </c>
      <c r="G66" s="7">
        <f t="shared" si="7"/>
        <v>0</v>
      </c>
      <c r="H66" s="35"/>
      <c r="I66" s="14"/>
    </row>
    <row r="67" spans="1:9" ht="25.5" customHeight="1">
      <c r="A67" s="3" t="s">
        <v>161</v>
      </c>
      <c r="B67" s="3" t="s">
        <v>236</v>
      </c>
      <c r="C67" s="4">
        <v>0.25</v>
      </c>
      <c r="D67" s="5" t="s">
        <v>239</v>
      </c>
      <c r="E67" s="28"/>
      <c r="F67" s="5">
        <f t="shared" si="6"/>
        <v>0</v>
      </c>
      <c r="G67" s="7">
        <f t="shared" si="7"/>
        <v>0</v>
      </c>
      <c r="H67" s="35"/>
      <c r="I67" s="14"/>
    </row>
    <row r="68" spans="1:9" ht="27" customHeight="1">
      <c r="A68" s="3" t="s">
        <v>162</v>
      </c>
      <c r="B68" s="3" t="s">
        <v>237</v>
      </c>
      <c r="C68" s="4">
        <v>0.5</v>
      </c>
      <c r="D68" s="5" t="s">
        <v>239</v>
      </c>
      <c r="E68" s="28"/>
      <c r="F68" s="5">
        <f t="shared" si="6"/>
        <v>0</v>
      </c>
      <c r="G68" s="7">
        <f t="shared" si="7"/>
        <v>0</v>
      </c>
      <c r="H68" s="35"/>
      <c r="I68" s="1"/>
    </row>
    <row r="69" spans="1:9" ht="27" customHeight="1">
      <c r="A69" s="36" t="s">
        <v>264</v>
      </c>
      <c r="B69" s="36"/>
      <c r="C69" s="36"/>
      <c r="D69" s="36"/>
      <c r="E69" s="36"/>
      <c r="F69" s="36"/>
      <c r="G69" s="22">
        <f>SUM(G62:G68)</f>
        <v>0</v>
      </c>
      <c r="H69" s="8">
        <f>IF(G69*H61&gt;10,10,G69*H61)</f>
        <v>0</v>
      </c>
      <c r="I69" s="14"/>
    </row>
    <row r="70" spans="1:9" ht="30" customHeight="1">
      <c r="A70" s="36" t="s">
        <v>240</v>
      </c>
      <c r="B70" s="36"/>
      <c r="C70" s="36"/>
      <c r="D70" s="36"/>
      <c r="E70" s="36"/>
      <c r="F70" s="36"/>
      <c r="G70" s="36"/>
      <c r="H70" s="27">
        <v>1</v>
      </c>
      <c r="I70" s="1"/>
    </row>
    <row r="71" spans="1:8" ht="25.5" customHeight="1">
      <c r="A71" s="3" t="s">
        <v>241</v>
      </c>
      <c r="B71" s="3" t="s">
        <v>242</v>
      </c>
      <c r="C71" s="4">
        <v>10</v>
      </c>
      <c r="D71" s="5" t="s">
        <v>68</v>
      </c>
      <c r="E71" s="28"/>
      <c r="F71" s="5">
        <f>C71*E71</f>
        <v>0</v>
      </c>
      <c r="G71" s="7">
        <f>IF((F71&gt;10),10,IF(F71&lt;=10,F71))</f>
        <v>0</v>
      </c>
      <c r="H71" s="5"/>
    </row>
    <row r="72" spans="1:9" ht="21.75" customHeight="1">
      <c r="A72" s="36" t="s">
        <v>265</v>
      </c>
      <c r="B72" s="36"/>
      <c r="C72" s="36"/>
      <c r="D72" s="36"/>
      <c r="E72" s="36"/>
      <c r="F72" s="36"/>
      <c r="G72" s="22">
        <f>SUM(G71)</f>
        <v>0</v>
      </c>
      <c r="H72" s="8">
        <f>IF(G72*H70&gt;10,10,G72*H70)</f>
        <v>0</v>
      </c>
      <c r="I72" s="14"/>
    </row>
    <row r="73" spans="1:8" ht="21.75" customHeight="1">
      <c r="A73" s="41"/>
      <c r="B73" s="41"/>
      <c r="C73" s="41"/>
      <c r="D73" s="41"/>
      <c r="E73" s="41"/>
      <c r="F73" s="41"/>
      <c r="G73" s="41"/>
      <c r="H73" s="41"/>
    </row>
    <row r="74" spans="1:9" ht="21.75" customHeight="1">
      <c r="A74" s="39" t="s">
        <v>266</v>
      </c>
      <c r="B74" s="39"/>
      <c r="C74" s="39"/>
      <c r="D74" s="39"/>
      <c r="E74" s="39"/>
      <c r="F74" s="39"/>
      <c r="G74" s="22">
        <f>SUM(G22+G27+G38+G48+G53+G60+G69+G72)</f>
        <v>0</v>
      </c>
      <c r="H74" s="23">
        <f>H22+H27+H38+H48+H53+H60+H69+H72</f>
        <v>0</v>
      </c>
      <c r="I74" s="19"/>
    </row>
    <row r="75" spans="1:8" ht="12.75">
      <c r="A75" s="31"/>
      <c r="B75" s="31"/>
      <c r="C75" s="31"/>
      <c r="D75" s="31"/>
      <c r="E75" s="30"/>
      <c r="F75" s="31"/>
      <c r="G75" s="30"/>
      <c r="H75" s="30"/>
    </row>
    <row r="76" spans="1:7" ht="12.75">
      <c r="A76" s="32"/>
      <c r="B76" s="32"/>
      <c r="C76" s="32"/>
      <c r="D76" s="32"/>
      <c r="E76" s="33"/>
      <c r="F76" s="32"/>
      <c r="G76" s="33"/>
    </row>
    <row r="77" spans="1:7" ht="12.75">
      <c r="A77" s="32"/>
      <c r="B77" s="32"/>
      <c r="C77" s="32"/>
      <c r="D77" s="32"/>
      <c r="E77" s="33"/>
      <c r="F77" s="32"/>
      <c r="G77" s="33"/>
    </row>
    <row r="78" spans="1:7" ht="12.75">
      <c r="A78" s="32"/>
      <c r="B78" s="32"/>
      <c r="C78" s="32"/>
      <c r="D78" s="32"/>
      <c r="E78" s="33"/>
      <c r="F78" s="32"/>
      <c r="G78" s="33"/>
    </row>
  </sheetData>
  <sheetProtection password="BE62" sheet="1" selectLockedCells="1"/>
  <mergeCells count="27">
    <mergeCell ref="C1:F1"/>
    <mergeCell ref="A53:F53"/>
    <mergeCell ref="A39:G39"/>
    <mergeCell ref="A61:G61"/>
    <mergeCell ref="A49:G49"/>
    <mergeCell ref="A54:G54"/>
    <mergeCell ref="A60:F60"/>
    <mergeCell ref="A74:F74"/>
    <mergeCell ref="A2:B2"/>
    <mergeCell ref="A22:F22"/>
    <mergeCell ref="A27:F27"/>
    <mergeCell ref="A38:F38"/>
    <mergeCell ref="A48:F48"/>
    <mergeCell ref="A69:F69"/>
    <mergeCell ref="A70:G70"/>
    <mergeCell ref="A73:H73"/>
    <mergeCell ref="H40:H47"/>
    <mergeCell ref="H29:H37"/>
    <mergeCell ref="A72:F72"/>
    <mergeCell ref="A3:G3"/>
    <mergeCell ref="A23:G23"/>
    <mergeCell ref="A28:G28"/>
    <mergeCell ref="H24:H26"/>
    <mergeCell ref="H4:H21"/>
    <mergeCell ref="H62:H68"/>
    <mergeCell ref="H55:H59"/>
    <mergeCell ref="H50:H52"/>
  </mergeCells>
  <printOptions/>
  <pageMargins left="0.3" right="0.2" top="0.46" bottom="0.46" header="0.31" footer="0.25"/>
  <pageSetup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70" zoomScaleNormal="70" zoomScalePageLayoutView="0" workbookViewId="0" topLeftCell="A1">
      <selection activeCell="E6" sqref="E6"/>
    </sheetView>
  </sheetViews>
  <sheetFormatPr defaultColWidth="9.140625" defaultRowHeight="12.75"/>
  <cols>
    <col min="2" max="2" width="78.8515625" style="0" customWidth="1"/>
    <col min="3" max="3" width="18.8515625" style="0" customWidth="1"/>
    <col min="4" max="4" width="21.00390625" style="0" customWidth="1"/>
    <col min="5" max="5" width="9.57421875" style="0" customWidth="1"/>
    <col min="6" max="6" width="25.8515625" style="0" customWidth="1"/>
    <col min="7" max="8" width="18.57421875" style="6" customWidth="1"/>
    <col min="9" max="9" width="20.421875" style="0" customWidth="1"/>
    <col min="10" max="10" width="12.140625" style="0" bestFit="1" customWidth="1"/>
  </cols>
  <sheetData>
    <row r="1" spans="1:8" ht="80.25" customHeight="1">
      <c r="A1" s="31"/>
      <c r="B1" s="31"/>
      <c r="C1" s="42" t="s">
        <v>269</v>
      </c>
      <c r="D1" s="42"/>
      <c r="E1" s="42"/>
      <c r="F1" s="42"/>
      <c r="G1" s="30"/>
      <c r="H1" s="30"/>
    </row>
    <row r="2" spans="1:9" ht="58.5">
      <c r="A2" s="40" t="s">
        <v>0</v>
      </c>
      <c r="B2" s="40"/>
      <c r="C2" s="21" t="s">
        <v>1</v>
      </c>
      <c r="D2" s="21" t="s">
        <v>2</v>
      </c>
      <c r="E2" s="21" t="s">
        <v>69</v>
      </c>
      <c r="F2" s="21" t="s">
        <v>3</v>
      </c>
      <c r="G2" s="21" t="s">
        <v>4</v>
      </c>
      <c r="H2" s="25" t="s">
        <v>255</v>
      </c>
      <c r="I2" s="1"/>
    </row>
    <row r="3" spans="1:9" ht="36" customHeight="1">
      <c r="A3" s="37" t="s">
        <v>8</v>
      </c>
      <c r="B3" s="37"/>
      <c r="C3" s="37"/>
      <c r="D3" s="37"/>
      <c r="E3" s="37"/>
      <c r="F3" s="37"/>
      <c r="G3" s="37"/>
      <c r="H3" s="27">
        <v>2</v>
      </c>
      <c r="I3" s="1"/>
    </row>
    <row r="4" spans="1:8" s="2" customFormat="1" ht="36.75" customHeight="1">
      <c r="A4" s="3" t="s">
        <v>5</v>
      </c>
      <c r="B4" s="3" t="s">
        <v>6</v>
      </c>
      <c r="C4" s="4">
        <v>0.5</v>
      </c>
      <c r="D4" s="5" t="s">
        <v>7</v>
      </c>
      <c r="E4" s="28"/>
      <c r="F4" s="5">
        <f>C4*E4</f>
        <v>0</v>
      </c>
      <c r="G4" s="7">
        <f>IF((F4&gt;10),10,IF(F4&lt;=10,F4))</f>
        <v>0</v>
      </c>
      <c r="H4" s="38"/>
    </row>
    <row r="5" spans="1:8" ht="34.5" customHeight="1">
      <c r="A5" s="3" t="s">
        <v>10</v>
      </c>
      <c r="B5" s="3" t="s">
        <v>15</v>
      </c>
      <c r="C5" s="5">
        <v>0.75</v>
      </c>
      <c r="D5" s="5" t="s">
        <v>7</v>
      </c>
      <c r="E5" s="28"/>
      <c r="F5" s="5">
        <f>C5*E5</f>
        <v>0</v>
      </c>
      <c r="G5" s="7">
        <f>IF((F5&gt;10),10,IF(F5&lt;=10,F5))</f>
        <v>0</v>
      </c>
      <c r="H5" s="38"/>
    </row>
    <row r="6" spans="1:8" ht="37.5" customHeight="1">
      <c r="A6" s="3" t="s">
        <v>11</v>
      </c>
      <c r="B6" s="3" t="s">
        <v>16</v>
      </c>
      <c r="C6" s="4">
        <v>1</v>
      </c>
      <c r="D6" s="5" t="s">
        <v>7</v>
      </c>
      <c r="E6" s="28"/>
      <c r="F6" s="5">
        <f>C6*E6</f>
        <v>0</v>
      </c>
      <c r="G6" s="7">
        <f>IF((F6&gt;10),10,IF(F6&lt;=10,F6))</f>
        <v>0</v>
      </c>
      <c r="H6" s="38"/>
    </row>
    <row r="7" spans="1:8" ht="42.75" customHeight="1">
      <c r="A7" s="3" t="s">
        <v>12</v>
      </c>
      <c r="B7" s="3" t="s">
        <v>17</v>
      </c>
      <c r="C7" s="4">
        <v>0.5</v>
      </c>
      <c r="D7" s="5" t="s">
        <v>7</v>
      </c>
      <c r="E7" s="28"/>
      <c r="F7" s="5">
        <f>C7*E7</f>
        <v>0</v>
      </c>
      <c r="G7" s="7">
        <f>IF((F7&gt;10),10,IF(F7&lt;=10,F7))</f>
        <v>0</v>
      </c>
      <c r="H7" s="38"/>
    </row>
    <row r="8" spans="1:8" ht="39.75" customHeight="1">
      <c r="A8" s="3" t="s">
        <v>13</v>
      </c>
      <c r="B8" s="3" t="s">
        <v>14</v>
      </c>
      <c r="C8" s="4">
        <v>0.5</v>
      </c>
      <c r="D8" s="5" t="s">
        <v>9</v>
      </c>
      <c r="E8" s="28"/>
      <c r="F8" s="5">
        <f>C8*E8</f>
        <v>0</v>
      </c>
      <c r="G8" s="7">
        <f>IF((F8&gt;10),10,IF(F8&lt;=10,F8))</f>
        <v>0</v>
      </c>
      <c r="H8" s="38"/>
    </row>
    <row r="9" spans="1:9" ht="36" customHeight="1">
      <c r="A9" s="36" t="s">
        <v>256</v>
      </c>
      <c r="B9" s="36"/>
      <c r="C9" s="36"/>
      <c r="D9" s="36"/>
      <c r="E9" s="36"/>
      <c r="F9" s="36"/>
      <c r="G9" s="18">
        <f>SUM(G4:G8)</f>
        <v>0</v>
      </c>
      <c r="H9" s="24">
        <f>IF(G9*H3&gt;20,20,G9*H3)</f>
        <v>0</v>
      </c>
      <c r="I9" s="14"/>
    </row>
    <row r="10" spans="1:9" ht="30" customHeight="1">
      <c r="A10" s="37" t="s">
        <v>18</v>
      </c>
      <c r="B10" s="37"/>
      <c r="C10" s="37"/>
      <c r="D10" s="37"/>
      <c r="E10" s="37"/>
      <c r="F10" s="37"/>
      <c r="G10" s="37"/>
      <c r="H10" s="27">
        <v>1</v>
      </c>
      <c r="I10" s="1"/>
    </row>
    <row r="11" spans="1:8" ht="30">
      <c r="A11" s="3" t="s">
        <v>19</v>
      </c>
      <c r="B11" s="3" t="s">
        <v>21</v>
      </c>
      <c r="C11" s="4">
        <v>10</v>
      </c>
      <c r="D11" s="5" t="s">
        <v>23</v>
      </c>
      <c r="E11" s="28"/>
      <c r="F11" s="5">
        <f>C11*E11</f>
        <v>0</v>
      </c>
      <c r="G11" s="7">
        <f>IF((F11&gt;10),10,IF(F11&lt;=10,F11))</f>
        <v>0</v>
      </c>
      <c r="H11" s="38"/>
    </row>
    <row r="12" spans="1:8" ht="42.75" customHeight="1">
      <c r="A12" s="3" t="s">
        <v>20</v>
      </c>
      <c r="B12" s="3" t="s">
        <v>22</v>
      </c>
      <c r="C12" s="4">
        <v>2</v>
      </c>
      <c r="D12" s="5" t="s">
        <v>24</v>
      </c>
      <c r="E12" s="28"/>
      <c r="F12" s="5">
        <f>C12*E12</f>
        <v>0</v>
      </c>
      <c r="G12" s="7">
        <f>IF((F12&gt;10),10,IF(F12&lt;=10,F12))</f>
        <v>0</v>
      </c>
      <c r="H12" s="38"/>
    </row>
    <row r="13" spans="1:9" ht="42" customHeight="1">
      <c r="A13" s="36" t="s">
        <v>257</v>
      </c>
      <c r="B13" s="36"/>
      <c r="C13" s="36"/>
      <c r="D13" s="36"/>
      <c r="E13" s="36"/>
      <c r="F13" s="36"/>
      <c r="G13" s="18">
        <f>SUM(G11:G12)</f>
        <v>0</v>
      </c>
      <c r="H13" s="24">
        <f>IF(G13*H10&gt;10,10,G13*H10)</f>
        <v>0</v>
      </c>
      <c r="I13" s="14"/>
    </row>
    <row r="14" spans="1:9" ht="38.25" customHeight="1">
      <c r="A14" s="37" t="s">
        <v>268</v>
      </c>
      <c r="B14" s="37"/>
      <c r="C14" s="37"/>
      <c r="D14" s="37"/>
      <c r="E14" s="37"/>
      <c r="F14" s="37"/>
      <c r="G14" s="37"/>
      <c r="H14" s="27">
        <v>1</v>
      </c>
      <c r="I14" s="1"/>
    </row>
    <row r="15" spans="1:8" ht="39.75" customHeight="1">
      <c r="A15" s="3" t="s">
        <v>27</v>
      </c>
      <c r="B15" s="3" t="s">
        <v>128</v>
      </c>
      <c r="C15" s="4">
        <v>1</v>
      </c>
      <c r="D15" s="5" t="s">
        <v>28</v>
      </c>
      <c r="E15" s="28"/>
      <c r="F15" s="5">
        <f>C15*E15</f>
        <v>0</v>
      </c>
      <c r="G15" s="7">
        <f>IF((F15&gt;10),10,IF(F15&lt;=10,F15))</f>
        <v>0</v>
      </c>
      <c r="H15" s="38"/>
    </row>
    <row r="16" spans="1:9" ht="50.25" customHeight="1">
      <c r="A16" s="3" t="s">
        <v>29</v>
      </c>
      <c r="B16" s="3" t="s">
        <v>30</v>
      </c>
      <c r="C16" s="4">
        <v>0.2</v>
      </c>
      <c r="D16" s="5" t="s">
        <v>9</v>
      </c>
      <c r="E16" s="28"/>
      <c r="F16" s="5">
        <f>C16*E16</f>
        <v>0</v>
      </c>
      <c r="G16" s="7">
        <f>IF((F16&gt;10),10,IF(F16&lt;=10,F16))</f>
        <v>0</v>
      </c>
      <c r="H16" s="38"/>
      <c r="I16" s="19"/>
    </row>
    <row r="17" spans="1:9" ht="66.75" customHeight="1">
      <c r="A17" s="36" t="s">
        <v>260</v>
      </c>
      <c r="B17" s="36"/>
      <c r="C17" s="36"/>
      <c r="D17" s="36"/>
      <c r="E17" s="36"/>
      <c r="F17" s="36"/>
      <c r="G17" s="18">
        <f>SUM(G15:G16)</f>
        <v>0</v>
      </c>
      <c r="H17" s="24">
        <f>IF(G17*H14&gt;10,10,G17*H14)</f>
        <v>0</v>
      </c>
      <c r="I17" s="14"/>
    </row>
    <row r="18" spans="1:9" ht="39" customHeight="1">
      <c r="A18" s="37" t="s">
        <v>32</v>
      </c>
      <c r="B18" s="37"/>
      <c r="C18" s="37"/>
      <c r="D18" s="37"/>
      <c r="E18" s="37"/>
      <c r="F18" s="37"/>
      <c r="G18" s="37"/>
      <c r="H18" s="27">
        <v>2</v>
      </c>
      <c r="I18" s="1"/>
    </row>
    <row r="19" spans="1:9" ht="37.5" customHeight="1">
      <c r="A19" s="3" t="s">
        <v>33</v>
      </c>
      <c r="B19" s="3" t="s">
        <v>40</v>
      </c>
      <c r="C19" s="4">
        <v>8</v>
      </c>
      <c r="D19" s="5" t="s">
        <v>41</v>
      </c>
      <c r="E19" s="28"/>
      <c r="F19" s="5">
        <f aca="true" t="shared" si="0" ref="F19:F25">C19*E19</f>
        <v>0</v>
      </c>
      <c r="G19" s="7">
        <f aca="true" t="shared" si="1" ref="G19:G25">IF((F19&gt;10),10,IF(F19&lt;=10,F19))</f>
        <v>0</v>
      </c>
      <c r="H19" s="38"/>
      <c r="I19" s="19"/>
    </row>
    <row r="20" spans="1:9" ht="38.25" customHeight="1">
      <c r="A20" s="3" t="s">
        <v>34</v>
      </c>
      <c r="B20" s="3" t="s">
        <v>42</v>
      </c>
      <c r="C20" s="4">
        <v>5</v>
      </c>
      <c r="D20" s="5" t="s">
        <v>41</v>
      </c>
      <c r="E20" s="28"/>
      <c r="F20" s="5">
        <f t="shared" si="0"/>
        <v>0</v>
      </c>
      <c r="G20" s="7">
        <f t="shared" si="1"/>
        <v>0</v>
      </c>
      <c r="H20" s="38"/>
      <c r="I20" s="1"/>
    </row>
    <row r="21" spans="1:9" ht="37.5" customHeight="1">
      <c r="A21" s="3" t="s">
        <v>35</v>
      </c>
      <c r="B21" s="3" t="s">
        <v>43</v>
      </c>
      <c r="C21" s="4">
        <v>2.5</v>
      </c>
      <c r="D21" s="5" t="s">
        <v>41</v>
      </c>
      <c r="E21" s="28"/>
      <c r="F21" s="5">
        <f t="shared" si="0"/>
        <v>0</v>
      </c>
      <c r="G21" s="7">
        <f t="shared" si="1"/>
        <v>0</v>
      </c>
      <c r="H21" s="38"/>
      <c r="I21" s="1"/>
    </row>
    <row r="22" spans="1:9" ht="44.25" customHeight="1">
      <c r="A22" s="3" t="s">
        <v>36</v>
      </c>
      <c r="B22" s="3" t="s">
        <v>44</v>
      </c>
      <c r="C22" s="4">
        <v>0.1</v>
      </c>
      <c r="D22" s="5" t="s">
        <v>9</v>
      </c>
      <c r="E22" s="28"/>
      <c r="F22" s="5">
        <f t="shared" si="0"/>
        <v>0</v>
      </c>
      <c r="G22" s="7">
        <f t="shared" si="1"/>
        <v>0</v>
      </c>
      <c r="H22" s="38"/>
      <c r="I22" s="1"/>
    </row>
    <row r="23" spans="1:10" ht="53.25" customHeight="1">
      <c r="A23" s="3" t="s">
        <v>37</v>
      </c>
      <c r="B23" s="3" t="s">
        <v>127</v>
      </c>
      <c r="C23" s="4">
        <v>0.2</v>
      </c>
      <c r="D23" s="5" t="s">
        <v>9</v>
      </c>
      <c r="E23" s="28"/>
      <c r="F23" s="5">
        <f t="shared" si="0"/>
        <v>0</v>
      </c>
      <c r="G23" s="7">
        <f t="shared" si="1"/>
        <v>0</v>
      </c>
      <c r="H23" s="38"/>
      <c r="I23" s="19"/>
      <c r="J23" s="10"/>
    </row>
    <row r="24" spans="1:10" ht="72.75" customHeight="1">
      <c r="A24" s="3" t="s">
        <v>38</v>
      </c>
      <c r="B24" s="3" t="s">
        <v>45</v>
      </c>
      <c r="C24" s="4">
        <v>0.2</v>
      </c>
      <c r="D24" s="5" t="s">
        <v>9</v>
      </c>
      <c r="E24" s="28"/>
      <c r="F24" s="5">
        <f t="shared" si="0"/>
        <v>0</v>
      </c>
      <c r="G24" s="7">
        <f t="shared" si="1"/>
        <v>0</v>
      </c>
      <c r="H24" s="38"/>
      <c r="I24" s="1"/>
      <c r="J24" s="10"/>
    </row>
    <row r="25" spans="1:10" ht="35.25" customHeight="1">
      <c r="A25" s="3" t="s">
        <v>39</v>
      </c>
      <c r="B25" s="3" t="s">
        <v>46</v>
      </c>
      <c r="C25" s="4">
        <v>1</v>
      </c>
      <c r="D25" s="5" t="s">
        <v>47</v>
      </c>
      <c r="E25" s="28"/>
      <c r="F25" s="5">
        <f t="shared" si="0"/>
        <v>0</v>
      </c>
      <c r="G25" s="7">
        <f t="shared" si="1"/>
        <v>0</v>
      </c>
      <c r="H25" s="38"/>
      <c r="I25" s="1"/>
      <c r="J25" s="15"/>
    </row>
    <row r="26" spans="1:10" ht="23.25" customHeight="1">
      <c r="A26" s="36" t="s">
        <v>261</v>
      </c>
      <c r="B26" s="36"/>
      <c r="C26" s="36"/>
      <c r="D26" s="36"/>
      <c r="E26" s="36"/>
      <c r="F26" s="36"/>
      <c r="G26" s="18">
        <f>SUM(G19:G25)</f>
        <v>0</v>
      </c>
      <c r="H26" s="24">
        <f>IF(G26*H18&gt;20,20,G26*H18)</f>
        <v>0</v>
      </c>
      <c r="I26" s="14"/>
      <c r="J26" s="16"/>
    </row>
    <row r="27" spans="1:9" ht="23.25" customHeight="1">
      <c r="A27" s="37" t="s">
        <v>56</v>
      </c>
      <c r="B27" s="37"/>
      <c r="C27" s="37"/>
      <c r="D27" s="37"/>
      <c r="E27" s="37"/>
      <c r="F27" s="37"/>
      <c r="G27" s="37"/>
      <c r="H27" s="27">
        <v>2</v>
      </c>
      <c r="I27" s="1"/>
    </row>
    <row r="28" spans="1:9" ht="18" customHeight="1">
      <c r="A28" s="3" t="s">
        <v>49</v>
      </c>
      <c r="B28" s="3" t="s">
        <v>52</v>
      </c>
      <c r="C28" s="4">
        <v>8</v>
      </c>
      <c r="D28" s="5" t="s">
        <v>55</v>
      </c>
      <c r="E28" s="28"/>
      <c r="F28" s="5">
        <f>C28*E28</f>
        <v>0</v>
      </c>
      <c r="G28" s="7">
        <f>IF((F28&gt;10),10,IF(F28&lt;=10,F28))</f>
        <v>0</v>
      </c>
      <c r="H28" s="38"/>
      <c r="I28" s="19"/>
    </row>
    <row r="29" spans="1:8" ht="18" customHeight="1">
      <c r="A29" s="3" t="s">
        <v>50</v>
      </c>
      <c r="B29" s="3" t="s">
        <v>53</v>
      </c>
      <c r="C29" s="4">
        <v>5</v>
      </c>
      <c r="D29" s="5" t="s">
        <v>55</v>
      </c>
      <c r="E29" s="28"/>
      <c r="F29" s="5">
        <f>C29*E29</f>
        <v>0</v>
      </c>
      <c r="G29" s="7">
        <f>IF((F29&gt;10),10,IF(F29&lt;=10,F29))</f>
        <v>0</v>
      </c>
      <c r="H29" s="38"/>
    </row>
    <row r="30" spans="1:8" ht="18" customHeight="1">
      <c r="A30" s="3" t="s">
        <v>51</v>
      </c>
      <c r="B30" s="3" t="s">
        <v>54</v>
      </c>
      <c r="C30" s="4">
        <v>2</v>
      </c>
      <c r="D30" s="5" t="s">
        <v>47</v>
      </c>
      <c r="E30" s="28"/>
      <c r="F30" s="5">
        <f>C30*E30</f>
        <v>0</v>
      </c>
      <c r="G30" s="7">
        <f>IF((F30&gt;10),10,IF(F30&lt;=10,F30))</f>
        <v>0</v>
      </c>
      <c r="H30" s="38"/>
    </row>
    <row r="31" spans="1:9" ht="36" customHeight="1">
      <c r="A31" s="36" t="s">
        <v>262</v>
      </c>
      <c r="B31" s="36"/>
      <c r="C31" s="36"/>
      <c r="D31" s="36"/>
      <c r="E31" s="36"/>
      <c r="F31" s="36"/>
      <c r="G31" s="18">
        <f>SUM(G28:G30)</f>
        <v>0</v>
      </c>
      <c r="H31" s="24">
        <f>IF(G31*H27&gt;20,20,G31*H27)</f>
        <v>0</v>
      </c>
      <c r="I31" s="14"/>
    </row>
    <row r="32" spans="1:9" ht="23.25" customHeight="1">
      <c r="A32" s="37" t="s">
        <v>58</v>
      </c>
      <c r="B32" s="37"/>
      <c r="C32" s="37"/>
      <c r="D32" s="37"/>
      <c r="E32" s="37"/>
      <c r="F32" s="37"/>
      <c r="G32" s="37"/>
      <c r="H32" s="27">
        <v>1</v>
      </c>
      <c r="I32" s="1"/>
    </row>
    <row r="33" spans="1:9" ht="20.25" customHeight="1">
      <c r="A33" s="3" t="s">
        <v>59</v>
      </c>
      <c r="B33" s="3" t="s">
        <v>61</v>
      </c>
      <c r="C33" s="4">
        <v>2</v>
      </c>
      <c r="D33" s="5" t="s">
        <v>47</v>
      </c>
      <c r="E33" s="28"/>
      <c r="F33" s="5">
        <f>C33*E33</f>
        <v>0</v>
      </c>
      <c r="G33" s="7">
        <f>IF((F33&gt;10),10,IF(F33&lt;=10,F33))</f>
        <v>0</v>
      </c>
      <c r="H33" s="38"/>
      <c r="I33" s="19"/>
    </row>
    <row r="34" spans="1:8" ht="20.25" customHeight="1">
      <c r="A34" s="3" t="s">
        <v>60</v>
      </c>
      <c r="B34" s="3" t="s">
        <v>62</v>
      </c>
      <c r="C34" s="4">
        <v>0.5</v>
      </c>
      <c r="D34" s="5" t="s">
        <v>47</v>
      </c>
      <c r="E34" s="28"/>
      <c r="F34" s="5">
        <f>C34*E34</f>
        <v>0</v>
      </c>
      <c r="G34" s="7">
        <f>IF((F34&gt;10),10,IF(F34&lt;=10,F34))</f>
        <v>0</v>
      </c>
      <c r="H34" s="38"/>
    </row>
    <row r="35" spans="1:9" ht="30.75" customHeight="1">
      <c r="A35" s="36" t="s">
        <v>263</v>
      </c>
      <c r="B35" s="36"/>
      <c r="C35" s="36"/>
      <c r="D35" s="36"/>
      <c r="E35" s="36"/>
      <c r="F35" s="36"/>
      <c r="G35" s="18">
        <f>SUM(G33:G34)</f>
        <v>0</v>
      </c>
      <c r="H35" s="24">
        <f>IF(G35*H32&gt;10,10,G35*H32)</f>
        <v>0</v>
      </c>
      <c r="I35" s="14"/>
    </row>
    <row r="36" spans="1:9" ht="40.5" customHeight="1">
      <c r="A36" s="37" t="s">
        <v>64</v>
      </c>
      <c r="B36" s="37"/>
      <c r="C36" s="37"/>
      <c r="D36" s="37"/>
      <c r="E36" s="37"/>
      <c r="F36" s="37"/>
      <c r="G36" s="37"/>
      <c r="H36" s="27">
        <v>1</v>
      </c>
      <c r="I36" s="1"/>
    </row>
    <row r="37" spans="1:8" ht="18" customHeight="1">
      <c r="A37" s="3" t="s">
        <v>65</v>
      </c>
      <c r="B37" s="3" t="s">
        <v>67</v>
      </c>
      <c r="C37" s="4">
        <v>10</v>
      </c>
      <c r="D37" s="5" t="s">
        <v>68</v>
      </c>
      <c r="E37" s="28"/>
      <c r="F37" s="5">
        <f>C37*E37</f>
        <v>0</v>
      </c>
      <c r="G37" s="7">
        <f>IF((F37&gt;10),10,IF(F37&lt;=10,F37))</f>
        <v>0</v>
      </c>
      <c r="H37" s="7"/>
    </row>
    <row r="38" spans="1:9" ht="26.25" customHeight="1">
      <c r="A38" s="36" t="s">
        <v>264</v>
      </c>
      <c r="B38" s="36"/>
      <c r="C38" s="36"/>
      <c r="D38" s="36"/>
      <c r="E38" s="36"/>
      <c r="F38" s="36"/>
      <c r="G38" s="18">
        <f>G37</f>
        <v>0</v>
      </c>
      <c r="H38" s="24">
        <f>IF(G37*H36&gt;10,10,G37*H36)</f>
        <v>0</v>
      </c>
      <c r="I38" s="14"/>
    </row>
    <row r="39" spans="1:8" ht="21" customHeight="1">
      <c r="A39" s="41"/>
      <c r="B39" s="41"/>
      <c r="C39" s="41"/>
      <c r="D39" s="41"/>
      <c r="E39" s="41"/>
      <c r="F39" s="41"/>
      <c r="G39" s="41"/>
      <c r="H39" s="41"/>
    </row>
    <row r="40" spans="1:9" ht="30.75" customHeight="1">
      <c r="A40" s="39" t="s">
        <v>267</v>
      </c>
      <c r="B40" s="39"/>
      <c r="C40" s="39"/>
      <c r="D40" s="39"/>
      <c r="E40" s="39"/>
      <c r="F40" s="39"/>
      <c r="G40" s="22">
        <f>IF(SUM(G9+G13+G17+G26+G31+G35+G38)&gt;100,100,SUM(G9+G13+G17+G26+G31+G35+G38))</f>
        <v>0</v>
      </c>
      <c r="H40" s="23">
        <f>IF(SUM(H9+H13+H17+H26+H31+H35+H38)&gt;100,100,SUM(H9+H13+H17+H26+H31+H35+H38))</f>
        <v>0</v>
      </c>
      <c r="I40" s="19"/>
    </row>
  </sheetData>
  <sheetProtection password="BE62" sheet="1" selectLockedCells="1"/>
  <mergeCells count="24">
    <mergeCell ref="A39:H39"/>
    <mergeCell ref="H4:H8"/>
    <mergeCell ref="H11:H12"/>
    <mergeCell ref="H15:H16"/>
    <mergeCell ref="H19:H25"/>
    <mergeCell ref="A36:G36"/>
    <mergeCell ref="A27:G27"/>
    <mergeCell ref="A10:G10"/>
    <mergeCell ref="A18:G18"/>
    <mergeCell ref="A35:F35"/>
    <mergeCell ref="A38:F38"/>
    <mergeCell ref="C1:F1"/>
    <mergeCell ref="H33:H34"/>
    <mergeCell ref="A3:G3"/>
    <mergeCell ref="H28:H30"/>
    <mergeCell ref="A14:G14"/>
    <mergeCell ref="A32:G32"/>
    <mergeCell ref="A9:F9"/>
    <mergeCell ref="A40:F40"/>
    <mergeCell ref="A2:B2"/>
    <mergeCell ref="A13:F13"/>
    <mergeCell ref="A17:F17"/>
    <mergeCell ref="A26:F26"/>
    <mergeCell ref="A31:F31"/>
  </mergeCells>
  <printOptions/>
  <pageMargins left="0.3" right="0.2" top="0.46" bottom="0.46" header="0.31" footer="0.25"/>
  <pageSetup horizontalDpi="600" verticalDpi="600" orientation="landscape" paperSize="9" scale="69" r:id="rId2"/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0" zoomScaleNormal="70" zoomScalePageLayoutView="0" workbookViewId="0" topLeftCell="A37">
      <selection activeCell="E4" sqref="E4"/>
    </sheetView>
  </sheetViews>
  <sheetFormatPr defaultColWidth="9.140625" defaultRowHeight="12.75"/>
  <cols>
    <col min="2" max="2" width="80.28125" style="0" customWidth="1"/>
    <col min="3" max="3" width="17.7109375" style="0" customWidth="1"/>
    <col min="4" max="4" width="18.8515625" style="0" customWidth="1"/>
    <col min="5" max="5" width="8.28125" style="6" customWidth="1"/>
    <col min="6" max="6" width="25.421875" style="0" customWidth="1"/>
    <col min="7" max="7" width="17.7109375" style="6" customWidth="1"/>
    <col min="8" max="8" width="18.140625" style="6" customWidth="1"/>
    <col min="9" max="9" width="22.57421875" style="0" customWidth="1"/>
  </cols>
  <sheetData>
    <row r="1" spans="1:8" ht="80.25" customHeight="1">
      <c r="A1" s="31"/>
      <c r="B1" s="31"/>
      <c r="C1" s="42" t="s">
        <v>269</v>
      </c>
      <c r="D1" s="42"/>
      <c r="E1" s="42"/>
      <c r="F1" s="42"/>
      <c r="G1" s="30"/>
      <c r="H1" s="30"/>
    </row>
    <row r="2" spans="1:9" ht="58.5">
      <c r="A2" s="40" t="s">
        <v>144</v>
      </c>
      <c r="B2" s="40"/>
      <c r="C2" s="21" t="s">
        <v>1</v>
      </c>
      <c r="D2" s="21" t="s">
        <v>2</v>
      </c>
      <c r="E2" s="21" t="s">
        <v>69</v>
      </c>
      <c r="F2" s="21" t="s">
        <v>3</v>
      </c>
      <c r="G2" s="21" t="s">
        <v>4</v>
      </c>
      <c r="H2" s="25" t="s">
        <v>255</v>
      </c>
      <c r="I2" s="1"/>
    </row>
    <row r="3" spans="1:9" ht="32.25" customHeight="1">
      <c r="A3" s="37" t="s">
        <v>145</v>
      </c>
      <c r="B3" s="37"/>
      <c r="C3" s="37"/>
      <c r="D3" s="37"/>
      <c r="E3" s="37"/>
      <c r="F3" s="37"/>
      <c r="G3" s="37"/>
      <c r="H3" s="27">
        <v>1</v>
      </c>
      <c r="I3" s="1"/>
    </row>
    <row r="4" spans="1:8" s="2" customFormat="1" ht="30">
      <c r="A4" s="3" t="s">
        <v>5</v>
      </c>
      <c r="B4" s="3" t="s">
        <v>146</v>
      </c>
      <c r="C4" s="9">
        <v>10</v>
      </c>
      <c r="D4" s="5" t="s">
        <v>147</v>
      </c>
      <c r="E4" s="28"/>
      <c r="F4" s="5">
        <f>C4*E4</f>
        <v>0</v>
      </c>
      <c r="G4" s="7">
        <f>IF((F4&gt;10),10,IF(F4&lt;=10,F4))</f>
        <v>0</v>
      </c>
      <c r="H4" s="7"/>
    </row>
    <row r="5" spans="1:9" ht="23.25" customHeight="1">
      <c r="A5" s="36" t="s">
        <v>25</v>
      </c>
      <c r="B5" s="36"/>
      <c r="C5" s="36"/>
      <c r="D5" s="36"/>
      <c r="E5" s="36"/>
      <c r="F5" s="36"/>
      <c r="G5" s="24">
        <f>G4</f>
        <v>0</v>
      </c>
      <c r="H5" s="24">
        <f>IF(G4*H3&gt;10,10,G4*H3)</f>
        <v>0</v>
      </c>
      <c r="I5" s="14"/>
    </row>
    <row r="6" spans="1:9" ht="34.5" customHeight="1">
      <c r="A6" s="37" t="s">
        <v>182</v>
      </c>
      <c r="B6" s="37"/>
      <c r="C6" s="37"/>
      <c r="D6" s="37"/>
      <c r="E6" s="37"/>
      <c r="F6" s="37"/>
      <c r="G6" s="37"/>
      <c r="H6" s="27">
        <v>2</v>
      </c>
      <c r="I6" s="1"/>
    </row>
    <row r="7" spans="1:8" ht="30">
      <c r="A7" s="3" t="s">
        <v>19</v>
      </c>
      <c r="B7" s="3" t="s">
        <v>172</v>
      </c>
      <c r="C7" s="4">
        <v>5</v>
      </c>
      <c r="D7" s="5" t="s">
        <v>183</v>
      </c>
      <c r="E7" s="28"/>
      <c r="F7" s="5">
        <f>C7*E7</f>
        <v>0</v>
      </c>
      <c r="G7" s="7">
        <f aca="true" t="shared" si="0" ref="G7:G18">IF((F7&gt;10),10,IF(F7&lt;=10,F7))</f>
        <v>0</v>
      </c>
      <c r="H7" s="38"/>
    </row>
    <row r="8" spans="1:8" ht="35.25" customHeight="1">
      <c r="A8" s="3" t="s">
        <v>20</v>
      </c>
      <c r="B8" s="3" t="s">
        <v>173</v>
      </c>
      <c r="C8" s="4">
        <v>2.5</v>
      </c>
      <c r="D8" s="5" t="s">
        <v>183</v>
      </c>
      <c r="E8" s="28"/>
      <c r="F8" s="5">
        <f aca="true" t="shared" si="1" ref="F8:F18">C8*E8</f>
        <v>0</v>
      </c>
      <c r="G8" s="7">
        <f t="shared" si="0"/>
        <v>0</v>
      </c>
      <c r="H8" s="38"/>
    </row>
    <row r="9" spans="1:8" ht="32.25" customHeight="1">
      <c r="A9" s="3" t="s">
        <v>107</v>
      </c>
      <c r="B9" s="3" t="s">
        <v>174</v>
      </c>
      <c r="C9" s="4">
        <v>2.5</v>
      </c>
      <c r="D9" s="5" t="s">
        <v>183</v>
      </c>
      <c r="E9" s="28"/>
      <c r="F9" s="5">
        <f t="shared" si="1"/>
        <v>0</v>
      </c>
      <c r="G9" s="7">
        <f t="shared" si="0"/>
        <v>0</v>
      </c>
      <c r="H9" s="38"/>
    </row>
    <row r="10" spans="1:8" ht="30">
      <c r="A10" s="3" t="s">
        <v>148</v>
      </c>
      <c r="B10" s="3" t="s">
        <v>175</v>
      </c>
      <c r="C10" s="4">
        <v>2.5</v>
      </c>
      <c r="D10" s="5" t="s">
        <v>183</v>
      </c>
      <c r="E10" s="28"/>
      <c r="F10" s="5">
        <f t="shared" si="1"/>
        <v>0</v>
      </c>
      <c r="G10" s="7">
        <f t="shared" si="0"/>
        <v>0</v>
      </c>
      <c r="H10" s="38"/>
    </row>
    <row r="11" spans="1:8" ht="24.75" customHeight="1">
      <c r="A11" s="3" t="s">
        <v>149</v>
      </c>
      <c r="B11" s="3" t="s">
        <v>176</v>
      </c>
      <c r="C11" s="4">
        <v>1</v>
      </c>
      <c r="D11" s="5" t="s">
        <v>183</v>
      </c>
      <c r="E11" s="28"/>
      <c r="F11" s="5">
        <f t="shared" si="1"/>
        <v>0</v>
      </c>
      <c r="G11" s="7">
        <f t="shared" si="0"/>
        <v>0</v>
      </c>
      <c r="H11" s="38"/>
    </row>
    <row r="12" spans="1:8" ht="30">
      <c r="A12" s="3" t="s">
        <v>150</v>
      </c>
      <c r="B12" s="3" t="s">
        <v>177</v>
      </c>
      <c r="C12" s="4">
        <v>1.5</v>
      </c>
      <c r="D12" s="5" t="s">
        <v>183</v>
      </c>
      <c r="E12" s="28"/>
      <c r="F12" s="5">
        <f t="shared" si="1"/>
        <v>0</v>
      </c>
      <c r="G12" s="7">
        <f t="shared" si="0"/>
        <v>0</v>
      </c>
      <c r="H12" s="38"/>
    </row>
    <row r="13" spans="1:8" ht="35.25" customHeight="1">
      <c r="A13" s="3" t="s">
        <v>151</v>
      </c>
      <c r="B13" s="3" t="s">
        <v>178</v>
      </c>
      <c r="C13" s="4">
        <v>1.5</v>
      </c>
      <c r="D13" s="5" t="s">
        <v>183</v>
      </c>
      <c r="E13" s="28"/>
      <c r="F13" s="5">
        <f t="shared" si="1"/>
        <v>0</v>
      </c>
      <c r="G13" s="7">
        <f t="shared" si="0"/>
        <v>0</v>
      </c>
      <c r="H13" s="38"/>
    </row>
    <row r="14" spans="1:8" ht="34.5" customHeight="1">
      <c r="A14" s="3" t="s">
        <v>152</v>
      </c>
      <c r="B14" s="3" t="s">
        <v>179</v>
      </c>
      <c r="C14" s="4">
        <v>1.5</v>
      </c>
      <c r="D14" s="5" t="s">
        <v>183</v>
      </c>
      <c r="E14" s="28"/>
      <c r="F14" s="5">
        <f t="shared" si="1"/>
        <v>0</v>
      </c>
      <c r="G14" s="7">
        <f t="shared" si="0"/>
        <v>0</v>
      </c>
      <c r="H14" s="38"/>
    </row>
    <row r="15" spans="1:8" ht="27" customHeight="1">
      <c r="A15" s="3" t="s">
        <v>153</v>
      </c>
      <c r="B15" s="3" t="s">
        <v>180</v>
      </c>
      <c r="C15" s="4">
        <v>0.5</v>
      </c>
      <c r="D15" s="5" t="s">
        <v>183</v>
      </c>
      <c r="E15" s="28"/>
      <c r="F15" s="5">
        <f t="shared" si="1"/>
        <v>0</v>
      </c>
      <c r="G15" s="7">
        <f t="shared" si="0"/>
        <v>0</v>
      </c>
      <c r="H15" s="38"/>
    </row>
    <row r="16" spans="1:8" ht="34.5" customHeight="1">
      <c r="A16" s="3" t="s">
        <v>154</v>
      </c>
      <c r="B16" s="3" t="s">
        <v>181</v>
      </c>
      <c r="C16" s="4">
        <v>0.1</v>
      </c>
      <c r="D16" s="5" t="s">
        <v>9</v>
      </c>
      <c r="E16" s="28"/>
      <c r="F16" s="5">
        <f t="shared" si="1"/>
        <v>0</v>
      </c>
      <c r="G16" s="7">
        <f t="shared" si="0"/>
        <v>0</v>
      </c>
      <c r="H16" s="38"/>
    </row>
    <row r="17" spans="1:8" ht="55.5" customHeight="1">
      <c r="A17" s="3" t="s">
        <v>155</v>
      </c>
      <c r="B17" s="3" t="s">
        <v>184</v>
      </c>
      <c r="C17" s="4">
        <v>0.2</v>
      </c>
      <c r="D17" s="5" t="s">
        <v>9</v>
      </c>
      <c r="E17" s="28"/>
      <c r="F17" s="5">
        <f t="shared" si="1"/>
        <v>0</v>
      </c>
      <c r="G17" s="7">
        <f t="shared" si="0"/>
        <v>0</v>
      </c>
      <c r="H17" s="38"/>
    </row>
    <row r="18" spans="1:8" ht="67.5" customHeight="1">
      <c r="A18" s="3" t="s">
        <v>156</v>
      </c>
      <c r="B18" s="3" t="s">
        <v>185</v>
      </c>
      <c r="C18" s="4">
        <v>0.2</v>
      </c>
      <c r="D18" s="5" t="s">
        <v>9</v>
      </c>
      <c r="E18" s="28"/>
      <c r="F18" s="5">
        <f t="shared" si="1"/>
        <v>0</v>
      </c>
      <c r="G18" s="7">
        <f t="shared" si="0"/>
        <v>0</v>
      </c>
      <c r="H18" s="38"/>
    </row>
    <row r="19" spans="1:9" ht="26.25" customHeight="1">
      <c r="A19" s="36" t="s">
        <v>26</v>
      </c>
      <c r="B19" s="36"/>
      <c r="C19" s="36"/>
      <c r="D19" s="36"/>
      <c r="E19" s="36"/>
      <c r="F19" s="36"/>
      <c r="G19" s="24">
        <f>SUM(G7:G18)</f>
        <v>0</v>
      </c>
      <c r="H19" s="24">
        <f>IF(G19*H6&gt;20,20,G19*H6)</f>
        <v>0</v>
      </c>
      <c r="I19" s="14"/>
    </row>
    <row r="20" spans="1:9" ht="41.25" customHeight="1">
      <c r="A20" s="37" t="s">
        <v>186</v>
      </c>
      <c r="B20" s="37"/>
      <c r="C20" s="37"/>
      <c r="D20" s="37"/>
      <c r="E20" s="37"/>
      <c r="F20" s="37"/>
      <c r="G20" s="37"/>
      <c r="H20" s="27">
        <v>1</v>
      </c>
      <c r="I20" s="1"/>
    </row>
    <row r="21" spans="1:8" ht="34.5" customHeight="1">
      <c r="A21" s="3" t="s">
        <v>27</v>
      </c>
      <c r="B21" s="3" t="s">
        <v>187</v>
      </c>
      <c r="C21" s="4">
        <v>5</v>
      </c>
      <c r="D21" s="5" t="s">
        <v>41</v>
      </c>
      <c r="E21" s="28"/>
      <c r="F21" s="5">
        <f>C21*E21</f>
        <v>0</v>
      </c>
      <c r="G21" s="7">
        <f>IF((F21&gt;10),10,IF(F21&lt;=10,F21))</f>
        <v>0</v>
      </c>
      <c r="H21" s="38"/>
    </row>
    <row r="22" spans="1:8" ht="24.75" customHeight="1">
      <c r="A22" s="3" t="s">
        <v>29</v>
      </c>
      <c r="B22" s="3" t="s">
        <v>189</v>
      </c>
      <c r="C22" s="4">
        <v>0.5</v>
      </c>
      <c r="D22" s="5" t="s">
        <v>9</v>
      </c>
      <c r="E22" s="28"/>
      <c r="F22" s="5">
        <f>C22*E22</f>
        <v>0</v>
      </c>
      <c r="G22" s="7">
        <f>IF((F22&gt;10),10,IF(F22&lt;=10,F22))</f>
        <v>0</v>
      </c>
      <c r="H22" s="38"/>
    </row>
    <row r="23" spans="1:8" ht="21" customHeight="1">
      <c r="A23" s="3" t="s">
        <v>110</v>
      </c>
      <c r="B23" s="3" t="s">
        <v>188</v>
      </c>
      <c r="C23" s="4">
        <v>0.25</v>
      </c>
      <c r="D23" s="5" t="s">
        <v>9</v>
      </c>
      <c r="E23" s="28"/>
      <c r="F23" s="5">
        <f>C23*E23</f>
        <v>0</v>
      </c>
      <c r="G23" s="7">
        <f>IF((F23&gt;10),10,IF(F23&lt;=10,F23))</f>
        <v>0</v>
      </c>
      <c r="H23" s="38"/>
    </row>
    <row r="24" spans="1:9" ht="33.75" customHeight="1">
      <c r="A24" s="36" t="s">
        <v>31</v>
      </c>
      <c r="B24" s="36"/>
      <c r="C24" s="36"/>
      <c r="D24" s="36"/>
      <c r="E24" s="36"/>
      <c r="F24" s="36"/>
      <c r="G24" s="24">
        <f>SUM(G21:G23)</f>
        <v>0</v>
      </c>
      <c r="H24" s="24">
        <f>IF(G24*H20&gt;10,10,G24*H20)</f>
        <v>0</v>
      </c>
      <c r="I24" s="14"/>
    </row>
    <row r="25" spans="1:9" ht="32.25" customHeight="1">
      <c r="A25" s="37" t="s">
        <v>190</v>
      </c>
      <c r="B25" s="37"/>
      <c r="C25" s="37"/>
      <c r="D25" s="37"/>
      <c r="E25" s="37"/>
      <c r="F25" s="37"/>
      <c r="G25" s="37"/>
      <c r="H25" s="27">
        <v>1</v>
      </c>
      <c r="I25" s="1"/>
    </row>
    <row r="26" spans="1:8" ht="38.25" customHeight="1">
      <c r="A26" s="3" t="s">
        <v>33</v>
      </c>
      <c r="B26" s="3" t="s">
        <v>191</v>
      </c>
      <c r="C26" s="4">
        <v>5</v>
      </c>
      <c r="D26" s="5" t="s">
        <v>41</v>
      </c>
      <c r="E26" s="28"/>
      <c r="F26" s="7">
        <f>C26*E26</f>
        <v>0</v>
      </c>
      <c r="G26" s="5">
        <f>IF((F26&gt;10),10,IF(F26&lt;=10,F26))</f>
        <v>0</v>
      </c>
      <c r="H26" s="35"/>
    </row>
    <row r="27" spans="1:8" ht="34.5" customHeight="1">
      <c r="A27" s="3" t="s">
        <v>34</v>
      </c>
      <c r="B27" s="3" t="s">
        <v>192</v>
      </c>
      <c r="C27" s="4">
        <v>5</v>
      </c>
      <c r="D27" s="5" t="s">
        <v>41</v>
      </c>
      <c r="E27" s="28"/>
      <c r="F27" s="5">
        <f>C27*E27</f>
        <v>0</v>
      </c>
      <c r="G27" s="5">
        <f>IF((F27&gt;10),10,IF(F27&lt;=10,F27))</f>
        <v>0</v>
      </c>
      <c r="H27" s="35"/>
    </row>
    <row r="28" spans="1:8" ht="35.25" customHeight="1">
      <c r="A28" s="3" t="s">
        <v>35</v>
      </c>
      <c r="B28" s="3" t="s">
        <v>193</v>
      </c>
      <c r="C28" s="4">
        <v>5</v>
      </c>
      <c r="D28" s="5" t="s">
        <v>41</v>
      </c>
      <c r="E28" s="28"/>
      <c r="F28" s="5">
        <f>C28*E28</f>
        <v>0</v>
      </c>
      <c r="G28" s="5">
        <f>IF((F28&gt;10),10,IF(F28&lt;=10,F28))</f>
        <v>0</v>
      </c>
      <c r="H28" s="35"/>
    </row>
    <row r="29" spans="1:8" ht="38.25" customHeight="1">
      <c r="A29" s="3" t="s">
        <v>36</v>
      </c>
      <c r="B29" s="3" t="s">
        <v>194</v>
      </c>
      <c r="C29" s="4">
        <v>2.5</v>
      </c>
      <c r="D29" s="5" t="s">
        <v>41</v>
      </c>
      <c r="E29" s="28"/>
      <c r="F29" s="5">
        <f>C29*E29</f>
        <v>0</v>
      </c>
      <c r="G29" s="5">
        <f>IF((F29&gt;10),10,IF(F29&lt;=10,F29))</f>
        <v>0</v>
      </c>
      <c r="H29" s="35"/>
    </row>
    <row r="30" spans="1:8" ht="24.75" customHeight="1">
      <c r="A30" s="3" t="s">
        <v>37</v>
      </c>
      <c r="B30" s="3" t="s">
        <v>195</v>
      </c>
      <c r="C30" s="4">
        <v>0.2</v>
      </c>
      <c r="D30" s="5" t="s">
        <v>9</v>
      </c>
      <c r="E30" s="28"/>
      <c r="F30" s="5">
        <f>C30*E30</f>
        <v>0</v>
      </c>
      <c r="G30" s="5">
        <f>IF((F30&gt;10),10,IF(F30&lt;=10,F30))</f>
        <v>0</v>
      </c>
      <c r="H30" s="35"/>
    </row>
    <row r="31" spans="1:9" ht="27.75" customHeight="1">
      <c r="A31" s="36" t="s">
        <v>48</v>
      </c>
      <c r="B31" s="36"/>
      <c r="C31" s="36"/>
      <c r="D31" s="36"/>
      <c r="E31" s="36"/>
      <c r="F31" s="36"/>
      <c r="G31" s="24">
        <f>SUM(G26:G30)</f>
        <v>0</v>
      </c>
      <c r="H31" s="24">
        <f>IF(G31*H25&gt;10,10,G31*H25)</f>
        <v>0</v>
      </c>
      <c r="I31" s="14"/>
    </row>
    <row r="32" spans="1:9" ht="30" customHeight="1">
      <c r="A32" s="37" t="s">
        <v>221</v>
      </c>
      <c r="B32" s="37"/>
      <c r="C32" s="37"/>
      <c r="D32" s="37"/>
      <c r="E32" s="37"/>
      <c r="F32" s="37"/>
      <c r="G32" s="37"/>
      <c r="H32" s="27">
        <v>1</v>
      </c>
      <c r="I32" s="1"/>
    </row>
    <row r="33" spans="1:8" ht="37.5" customHeight="1">
      <c r="A33" s="3" t="s">
        <v>49</v>
      </c>
      <c r="B33" s="3" t="s">
        <v>196</v>
      </c>
      <c r="C33" s="4">
        <v>5</v>
      </c>
      <c r="D33" s="5" t="s">
        <v>103</v>
      </c>
      <c r="E33" s="28"/>
      <c r="F33" s="5">
        <f>C33*E33</f>
        <v>0</v>
      </c>
      <c r="G33" s="5">
        <f>IF((F33&gt;10),10,IF(F33&lt;=10,F33))</f>
        <v>0</v>
      </c>
      <c r="H33" s="35"/>
    </row>
    <row r="34" spans="1:8" ht="55.5" customHeight="1">
      <c r="A34" s="3" t="s">
        <v>50</v>
      </c>
      <c r="B34" s="3" t="s">
        <v>199</v>
      </c>
      <c r="C34" s="4">
        <v>5</v>
      </c>
      <c r="D34" s="5" t="s">
        <v>198</v>
      </c>
      <c r="E34" s="28"/>
      <c r="F34" s="5">
        <f>C34*E34</f>
        <v>0</v>
      </c>
      <c r="G34" s="5">
        <f>IF((F34&gt;10),10,IF(F34&lt;=10,F34))</f>
        <v>0</v>
      </c>
      <c r="H34" s="35"/>
    </row>
    <row r="35" spans="1:8" ht="53.25" customHeight="1">
      <c r="A35" s="3" t="s">
        <v>51</v>
      </c>
      <c r="B35" s="3" t="s">
        <v>197</v>
      </c>
      <c r="C35" s="4">
        <v>1</v>
      </c>
      <c r="D35" s="5" t="s">
        <v>198</v>
      </c>
      <c r="E35" s="28"/>
      <c r="F35" s="5">
        <f>C35*E35</f>
        <v>0</v>
      </c>
      <c r="G35" s="5">
        <f>IF((F35&gt;10),10,IF(F35&lt;=10,F35))</f>
        <v>0</v>
      </c>
      <c r="H35" s="35"/>
    </row>
    <row r="36" spans="1:9" ht="39.75" customHeight="1">
      <c r="A36" s="36" t="s">
        <v>57</v>
      </c>
      <c r="B36" s="36"/>
      <c r="C36" s="36"/>
      <c r="D36" s="36"/>
      <c r="E36" s="36"/>
      <c r="F36" s="36"/>
      <c r="G36" s="24">
        <f>SUM(G33:G35)</f>
        <v>0</v>
      </c>
      <c r="H36" s="24">
        <f>IF(G36*H32&gt;10,10,G36*H32)</f>
        <v>0</v>
      </c>
      <c r="I36" s="14"/>
    </row>
    <row r="37" spans="1:9" ht="55.5" customHeight="1">
      <c r="A37" s="37" t="s">
        <v>222</v>
      </c>
      <c r="B37" s="37"/>
      <c r="C37" s="37"/>
      <c r="D37" s="37"/>
      <c r="E37" s="37"/>
      <c r="F37" s="37"/>
      <c r="G37" s="37"/>
      <c r="H37" s="27">
        <v>1</v>
      </c>
      <c r="I37" s="1"/>
    </row>
    <row r="38" spans="1:8" ht="33" customHeight="1">
      <c r="A38" s="3" t="s">
        <v>59</v>
      </c>
      <c r="B38" s="3" t="s">
        <v>200</v>
      </c>
      <c r="C38" s="13">
        <v>10</v>
      </c>
      <c r="D38" s="5" t="s">
        <v>68</v>
      </c>
      <c r="E38" s="28"/>
      <c r="F38" s="5">
        <f>C38*E38</f>
        <v>0</v>
      </c>
      <c r="G38" s="5">
        <f>IF((F38&gt;10),10,IF(F38&lt;=10,F38))</f>
        <v>0</v>
      </c>
      <c r="H38" s="5"/>
    </row>
    <row r="39" spans="1:9" ht="33" customHeight="1">
      <c r="A39" s="36" t="s">
        <v>63</v>
      </c>
      <c r="B39" s="36"/>
      <c r="C39" s="36"/>
      <c r="D39" s="36"/>
      <c r="E39" s="36"/>
      <c r="F39" s="36"/>
      <c r="G39" s="24">
        <f>G38</f>
        <v>0</v>
      </c>
      <c r="H39" s="24">
        <f>IF(G39*H37&gt;10,10,G39*H37)</f>
        <v>0</v>
      </c>
      <c r="I39" s="14"/>
    </row>
    <row r="40" spans="1:9" ht="35.25" customHeight="1">
      <c r="A40" s="37" t="s">
        <v>223</v>
      </c>
      <c r="B40" s="37"/>
      <c r="C40" s="37"/>
      <c r="D40" s="37"/>
      <c r="E40" s="37"/>
      <c r="F40" s="37"/>
      <c r="G40" s="37"/>
      <c r="H40" s="27">
        <v>3</v>
      </c>
      <c r="I40" s="1"/>
    </row>
    <row r="41" spans="1:8" ht="30">
      <c r="A41" s="3" t="s">
        <v>65</v>
      </c>
      <c r="B41" s="3" t="s">
        <v>100</v>
      </c>
      <c r="C41" s="4">
        <v>8</v>
      </c>
      <c r="D41" s="5" t="s">
        <v>104</v>
      </c>
      <c r="E41" s="28"/>
      <c r="F41" s="5">
        <f>C41*E41</f>
        <v>0</v>
      </c>
      <c r="G41" s="5">
        <f aca="true" t="shared" si="2" ref="G41:G59">IF((F41&gt;10),10,IF(F41&lt;=10,F41))</f>
        <v>0</v>
      </c>
      <c r="H41" s="35"/>
    </row>
    <row r="42" spans="1:8" ht="20.25" customHeight="1">
      <c r="A42" s="3" t="s">
        <v>157</v>
      </c>
      <c r="B42" s="3" t="s">
        <v>201</v>
      </c>
      <c r="C42" s="4">
        <v>8</v>
      </c>
      <c r="D42" s="5" t="s">
        <v>214</v>
      </c>
      <c r="E42" s="28"/>
      <c r="F42" s="5">
        <f aca="true" t="shared" si="3" ref="F42:F59">C42*E42</f>
        <v>0</v>
      </c>
      <c r="G42" s="5">
        <f t="shared" si="2"/>
        <v>0</v>
      </c>
      <c r="H42" s="35"/>
    </row>
    <row r="43" spans="1:8" ht="20.25" customHeight="1">
      <c r="A43" s="3" t="s">
        <v>158</v>
      </c>
      <c r="B43" s="3" t="s">
        <v>202</v>
      </c>
      <c r="C43" s="4">
        <v>6</v>
      </c>
      <c r="D43" s="5" t="s">
        <v>214</v>
      </c>
      <c r="E43" s="28"/>
      <c r="F43" s="5">
        <f t="shared" si="3"/>
        <v>0</v>
      </c>
      <c r="G43" s="5">
        <f t="shared" si="2"/>
        <v>0</v>
      </c>
      <c r="H43" s="35"/>
    </row>
    <row r="44" spans="1:8" ht="20.25" customHeight="1">
      <c r="A44" s="3" t="s">
        <v>159</v>
      </c>
      <c r="B44" s="3" t="s">
        <v>203</v>
      </c>
      <c r="C44" s="4">
        <v>4</v>
      </c>
      <c r="D44" s="5" t="s">
        <v>214</v>
      </c>
      <c r="E44" s="28"/>
      <c r="F44" s="5">
        <f t="shared" si="3"/>
        <v>0</v>
      </c>
      <c r="G44" s="5">
        <f t="shared" si="2"/>
        <v>0</v>
      </c>
      <c r="H44" s="35"/>
    </row>
    <row r="45" spans="1:8" ht="20.25" customHeight="1">
      <c r="A45" s="3" t="s">
        <v>160</v>
      </c>
      <c r="B45" s="3" t="s">
        <v>204</v>
      </c>
      <c r="C45" s="4">
        <v>4</v>
      </c>
      <c r="D45" s="5" t="s">
        <v>214</v>
      </c>
      <c r="E45" s="28"/>
      <c r="F45" s="5">
        <f t="shared" si="3"/>
        <v>0</v>
      </c>
      <c r="G45" s="5">
        <f t="shared" si="2"/>
        <v>0</v>
      </c>
      <c r="H45" s="35"/>
    </row>
    <row r="46" spans="1:8" ht="20.25" customHeight="1">
      <c r="A46" s="3" t="s">
        <v>161</v>
      </c>
      <c r="B46" s="3" t="s">
        <v>205</v>
      </c>
      <c r="C46" s="4">
        <v>6</v>
      </c>
      <c r="D46" s="5" t="s">
        <v>215</v>
      </c>
      <c r="E46" s="28"/>
      <c r="F46" s="5">
        <f t="shared" si="3"/>
        <v>0</v>
      </c>
      <c r="G46" s="5">
        <f t="shared" si="2"/>
        <v>0</v>
      </c>
      <c r="H46" s="35"/>
    </row>
    <row r="47" spans="1:8" ht="20.25" customHeight="1">
      <c r="A47" s="3" t="s">
        <v>162</v>
      </c>
      <c r="B47" s="3" t="s">
        <v>206</v>
      </c>
      <c r="C47" s="4">
        <v>4</v>
      </c>
      <c r="D47" s="5" t="s">
        <v>215</v>
      </c>
      <c r="E47" s="28"/>
      <c r="F47" s="5">
        <f t="shared" si="3"/>
        <v>0</v>
      </c>
      <c r="G47" s="5">
        <f t="shared" si="2"/>
        <v>0</v>
      </c>
      <c r="H47" s="35"/>
    </row>
    <row r="48" spans="1:8" ht="20.25" customHeight="1">
      <c r="A48" s="3" t="s">
        <v>163</v>
      </c>
      <c r="B48" s="3" t="s">
        <v>243</v>
      </c>
      <c r="C48" s="4">
        <v>4</v>
      </c>
      <c r="D48" s="5" t="s">
        <v>216</v>
      </c>
      <c r="E48" s="28"/>
      <c r="F48" s="5">
        <f t="shared" si="3"/>
        <v>0</v>
      </c>
      <c r="G48" s="5">
        <f t="shared" si="2"/>
        <v>0</v>
      </c>
      <c r="H48" s="35"/>
    </row>
    <row r="49" spans="1:8" ht="30">
      <c r="A49" s="3" t="s">
        <v>164</v>
      </c>
      <c r="B49" s="3" t="s">
        <v>207</v>
      </c>
      <c r="C49" s="4">
        <v>10</v>
      </c>
      <c r="D49" s="5" t="s">
        <v>124</v>
      </c>
      <c r="E49" s="28"/>
      <c r="F49" s="5">
        <f t="shared" si="3"/>
        <v>0</v>
      </c>
      <c r="G49" s="5">
        <f t="shared" si="2"/>
        <v>0</v>
      </c>
      <c r="H49" s="35"/>
    </row>
    <row r="50" spans="1:8" ht="30">
      <c r="A50" s="3" t="s">
        <v>165</v>
      </c>
      <c r="B50" s="3" t="s">
        <v>208</v>
      </c>
      <c r="C50" s="4">
        <v>5</v>
      </c>
      <c r="D50" s="5" t="s">
        <v>124</v>
      </c>
      <c r="E50" s="28"/>
      <c r="F50" s="5">
        <f t="shared" si="3"/>
        <v>0</v>
      </c>
      <c r="G50" s="5">
        <f t="shared" si="2"/>
        <v>0</v>
      </c>
      <c r="H50" s="35"/>
    </row>
    <row r="51" spans="1:8" ht="30">
      <c r="A51" s="3" t="s">
        <v>166</v>
      </c>
      <c r="B51" s="3" t="s">
        <v>209</v>
      </c>
      <c r="C51" s="4">
        <v>10</v>
      </c>
      <c r="D51" s="5" t="s">
        <v>217</v>
      </c>
      <c r="E51" s="28"/>
      <c r="F51" s="5">
        <f t="shared" si="3"/>
        <v>0</v>
      </c>
      <c r="G51" s="5">
        <f t="shared" si="2"/>
        <v>0</v>
      </c>
      <c r="H51" s="35"/>
    </row>
    <row r="52" spans="1:8" ht="30">
      <c r="A52" s="3" t="s">
        <v>167</v>
      </c>
      <c r="B52" s="3" t="s">
        <v>210</v>
      </c>
      <c r="C52" s="4">
        <v>8</v>
      </c>
      <c r="D52" s="5" t="s">
        <v>217</v>
      </c>
      <c r="E52" s="28"/>
      <c r="F52" s="5">
        <f t="shared" si="3"/>
        <v>0</v>
      </c>
      <c r="G52" s="5">
        <f t="shared" si="2"/>
        <v>0</v>
      </c>
      <c r="H52" s="35"/>
    </row>
    <row r="53" spans="1:8" ht="30">
      <c r="A53" s="3" t="s">
        <v>168</v>
      </c>
      <c r="B53" s="3" t="s">
        <v>211</v>
      </c>
      <c r="C53" s="4">
        <v>0.5</v>
      </c>
      <c r="D53" s="5" t="s">
        <v>93</v>
      </c>
      <c r="E53" s="28"/>
      <c r="F53" s="5">
        <f t="shared" si="3"/>
        <v>0</v>
      </c>
      <c r="G53" s="5">
        <f t="shared" si="2"/>
        <v>0</v>
      </c>
      <c r="H53" s="35"/>
    </row>
    <row r="54" spans="1:8" ht="19.5" customHeight="1">
      <c r="A54" s="3" t="s">
        <v>169</v>
      </c>
      <c r="B54" s="3" t="s">
        <v>212</v>
      </c>
      <c r="C54" s="4">
        <v>1.5</v>
      </c>
      <c r="D54" s="5" t="s">
        <v>218</v>
      </c>
      <c r="E54" s="28"/>
      <c r="F54" s="5">
        <f t="shared" si="3"/>
        <v>0</v>
      </c>
      <c r="G54" s="5">
        <f t="shared" si="2"/>
        <v>0</v>
      </c>
      <c r="H54" s="35"/>
    </row>
    <row r="55" spans="1:8" ht="30">
      <c r="A55" s="3" t="s">
        <v>170</v>
      </c>
      <c r="B55" s="3" t="s">
        <v>213</v>
      </c>
      <c r="C55" s="4">
        <v>1.5</v>
      </c>
      <c r="D55" s="5" t="s">
        <v>219</v>
      </c>
      <c r="E55" s="28"/>
      <c r="F55" s="5">
        <f t="shared" si="3"/>
        <v>0</v>
      </c>
      <c r="G55" s="5">
        <f t="shared" si="2"/>
        <v>0</v>
      </c>
      <c r="H55" s="35"/>
    </row>
    <row r="56" spans="1:8" ht="30">
      <c r="A56" s="3" t="s">
        <v>251</v>
      </c>
      <c r="B56" s="3" t="s">
        <v>15</v>
      </c>
      <c r="C56" s="4">
        <v>0.75</v>
      </c>
      <c r="D56" s="5" t="s">
        <v>7</v>
      </c>
      <c r="E56" s="28"/>
      <c r="F56" s="5">
        <f t="shared" si="3"/>
        <v>0</v>
      </c>
      <c r="G56" s="5">
        <f t="shared" si="2"/>
        <v>0</v>
      </c>
      <c r="H56" s="35"/>
    </row>
    <row r="57" spans="1:8" ht="30">
      <c r="A57" s="3" t="s">
        <v>252</v>
      </c>
      <c r="B57" s="3" t="s">
        <v>250</v>
      </c>
      <c r="C57" s="4">
        <v>1</v>
      </c>
      <c r="D57" s="5" t="s">
        <v>7</v>
      </c>
      <c r="E57" s="28"/>
      <c r="F57" s="5">
        <f t="shared" si="3"/>
        <v>0</v>
      </c>
      <c r="G57" s="5">
        <f t="shared" si="2"/>
        <v>0</v>
      </c>
      <c r="H57" s="35"/>
    </row>
    <row r="58" spans="1:8" ht="30">
      <c r="A58" s="3" t="s">
        <v>253</v>
      </c>
      <c r="B58" s="3" t="s">
        <v>247</v>
      </c>
      <c r="C58" s="4">
        <v>0.5</v>
      </c>
      <c r="D58" s="5" t="s">
        <v>7</v>
      </c>
      <c r="E58" s="28"/>
      <c r="F58" s="5">
        <f t="shared" si="3"/>
        <v>0</v>
      </c>
      <c r="G58" s="5">
        <f t="shared" si="2"/>
        <v>0</v>
      </c>
      <c r="H58" s="35"/>
    </row>
    <row r="59" spans="1:8" ht="30">
      <c r="A59" s="3" t="s">
        <v>254</v>
      </c>
      <c r="B59" s="3" t="s">
        <v>246</v>
      </c>
      <c r="C59" s="4">
        <v>0.5</v>
      </c>
      <c r="D59" s="5" t="s">
        <v>9</v>
      </c>
      <c r="E59" s="28"/>
      <c r="F59" s="5">
        <f t="shared" si="3"/>
        <v>0</v>
      </c>
      <c r="G59" s="5">
        <f t="shared" si="2"/>
        <v>0</v>
      </c>
      <c r="H59" s="35"/>
    </row>
    <row r="60" spans="1:9" ht="23.25" customHeight="1">
      <c r="A60" s="36" t="s">
        <v>66</v>
      </c>
      <c r="B60" s="36"/>
      <c r="C60" s="36"/>
      <c r="D60" s="36"/>
      <c r="E60" s="36"/>
      <c r="F60" s="36"/>
      <c r="G60" s="24">
        <f>SUM(G41:G59)</f>
        <v>0</v>
      </c>
      <c r="H60" s="24">
        <f>IF(G60*H40&gt;30,30,G60*H40)</f>
        <v>0</v>
      </c>
      <c r="I60" s="14"/>
    </row>
    <row r="61" spans="1:8" ht="12.75">
      <c r="A61" s="41"/>
      <c r="B61" s="41"/>
      <c r="C61" s="41"/>
      <c r="D61" s="41"/>
      <c r="E61" s="41"/>
      <c r="F61" s="41"/>
      <c r="G61" s="41"/>
      <c r="H61" s="41"/>
    </row>
    <row r="62" spans="1:9" ht="19.5" customHeight="1">
      <c r="A62" s="39" t="s">
        <v>224</v>
      </c>
      <c r="B62" s="39"/>
      <c r="C62" s="39"/>
      <c r="D62" s="39"/>
      <c r="E62" s="39"/>
      <c r="F62" s="39"/>
      <c r="G62" s="22">
        <f>IF(SUM(G5+G19+G24+G31+G36+G39+G60)&gt;100,100,SUM(G5+G19+G24+G31+G36+G39+G60))</f>
        <v>0</v>
      </c>
      <c r="H62" s="23">
        <f>IF(SUM(H5+H19+H24+H31+H36+H39+H60)&gt;100,100,SUM(H5+H19+H24+H31+H36+H39+H60))</f>
        <v>0</v>
      </c>
      <c r="I62" s="19"/>
    </row>
    <row r="63" spans="1:9" ht="12.75">
      <c r="A63" s="41"/>
      <c r="B63" s="41"/>
      <c r="C63" s="41"/>
      <c r="D63" s="41"/>
      <c r="E63" s="41"/>
      <c r="F63" s="41"/>
      <c r="G63" s="41"/>
      <c r="H63" s="41"/>
      <c r="I63" s="20"/>
    </row>
    <row r="64" spans="1:9" ht="19.5" customHeight="1">
      <c r="A64" s="43" t="s">
        <v>220</v>
      </c>
      <c r="B64" s="43"/>
      <c r="C64" s="43"/>
      <c r="D64" s="43"/>
      <c r="E64" s="43"/>
      <c r="F64" s="43"/>
      <c r="G64" s="22">
        <f>RSC_I!G74+RSC_II!G40+RSC_III!G62</f>
        <v>0</v>
      </c>
      <c r="H64" s="29">
        <f>RSC_I!H74+RSC_II!H40+RSC_III!H62</f>
        <v>0</v>
      </c>
      <c r="I64" s="19"/>
    </row>
    <row r="65" spans="1:4" ht="12.75">
      <c r="A65" s="6"/>
      <c r="B65" s="6"/>
      <c r="C65" s="6"/>
      <c r="D65" s="6"/>
    </row>
  </sheetData>
  <sheetProtection password="BE62" sheet="1" selectLockedCells="1"/>
  <mergeCells count="25">
    <mergeCell ref="H7:H18"/>
    <mergeCell ref="H21:H23"/>
    <mergeCell ref="H26:H30"/>
    <mergeCell ref="H33:H35"/>
    <mergeCell ref="A62:F62"/>
    <mergeCell ref="A39:F39"/>
    <mergeCell ref="A60:F60"/>
    <mergeCell ref="H41:H59"/>
    <mergeCell ref="A40:G40"/>
    <mergeCell ref="A32:G32"/>
    <mergeCell ref="C1:F1"/>
    <mergeCell ref="A2:B2"/>
    <mergeCell ref="A5:F5"/>
    <mergeCell ref="A19:F19"/>
    <mergeCell ref="A24:F24"/>
    <mergeCell ref="A3:G3"/>
    <mergeCell ref="A6:G6"/>
    <mergeCell ref="A64:F64"/>
    <mergeCell ref="A61:H61"/>
    <mergeCell ref="A63:H63"/>
    <mergeCell ref="A25:G25"/>
    <mergeCell ref="A20:G20"/>
    <mergeCell ref="A37:G37"/>
    <mergeCell ref="A31:F31"/>
    <mergeCell ref="A36:F36"/>
  </mergeCells>
  <printOptions/>
  <pageMargins left="0.3" right="0.2" top="0.46" bottom="0.46" header="0.31" footer="0.25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Frigoletto</dc:creator>
  <cp:keywords/>
  <dc:description/>
  <cp:lastModifiedBy>Usuário</cp:lastModifiedBy>
  <cp:lastPrinted>2018-03-27T13:10:34Z</cp:lastPrinted>
  <dcterms:created xsi:type="dcterms:W3CDTF">2014-09-07T01:16:29Z</dcterms:created>
  <dcterms:modified xsi:type="dcterms:W3CDTF">2018-03-27T13:11:09Z</dcterms:modified>
  <cp:category/>
  <cp:version/>
  <cp:contentType/>
  <cp:contentStatus/>
</cp:coreProperties>
</file>